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2016-2015" sheetId="1" r:id="rId1"/>
    <sheet name="опубликовать" sheetId="2" r:id="rId2"/>
    <sheet name="опубликовать 1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>[0]!bhg</definedName>
    <definedName name="CompOt">[0]!CompOt</definedName>
    <definedName name="CompRas">[0]!CompRas</definedName>
    <definedName name="ew">[0]!ew</definedName>
    <definedName name="fg">[0]!fg</definedName>
    <definedName name="fghy">[0]!fghy</definedName>
    <definedName name="jhu">[0]!jhu</definedName>
    <definedName name="ke">[0]!ke</definedName>
    <definedName name="kkk">[0]!kkk</definedName>
    <definedName name="l">[0]!l</definedName>
    <definedName name="mj">[0]!mj</definedName>
    <definedName name="nh">[0]!nh</definedName>
    <definedName name="njh">[0]!njh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>[0]!tyt</definedName>
    <definedName name="yui">[0]!yui</definedName>
    <definedName name="второй">#REF!</definedName>
    <definedName name="дек.">'[4]кап.ремонт'!$AY:$AY</definedName>
    <definedName name="ен">[0]!ен</definedName>
    <definedName name="_xlnm.Print_Titles" localSheetId="1">'опубликовать'!$10:$10</definedName>
    <definedName name="_xlnm.Print_Titles" localSheetId="2">'опубликовать 1'!$10:$10</definedName>
    <definedName name="ке">[0]!ке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>[0]!не</definedName>
    <definedName name="_xlnm.Print_Area" localSheetId="1">'опубликовать'!$A$1:$I$76</definedName>
    <definedName name="_xlnm.Print_Area" localSheetId="2">'опубликовать 1'!$A$1:$I$76</definedName>
    <definedName name="первый">#REF!</definedName>
    <definedName name="р">[0]!р</definedName>
    <definedName name="т">[0]!т</definedName>
    <definedName name="третий">#REF!</definedName>
    <definedName name="цу">[0]!цу</definedName>
    <definedName name="четвертый">#REF!</definedName>
    <definedName name="ю">[0]!ю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<sst xmlns="http://schemas.openxmlformats.org/spreadsheetml/2006/main" count="331" uniqueCount="99">
  <si>
    <t>Форма N 1-т</t>
  </si>
  <si>
    <t>МУП Шушенского района "Тепловые и электрические сети"</t>
  </si>
  <si>
    <t>(наименование организации)</t>
  </si>
  <si>
    <t>N
пп</t>
  </si>
  <si>
    <t>Наименование показателя</t>
  </si>
  <si>
    <t>Единица
измерения</t>
  </si>
  <si>
    <t>Значение</t>
  </si>
  <si>
    <t>Дата
ввода</t>
  </si>
  <si>
    <t>Срок действия
(если установлен)</t>
  </si>
  <si>
    <t>Постановление
(от хх.хх.хххх №)</t>
  </si>
  <si>
    <t>Утвержденные тарифы на теплоснабжение,
в том числе:</t>
  </si>
  <si>
    <t xml:space="preserve">одноставочный:  </t>
  </si>
  <si>
    <t xml:space="preserve">руб/Гкал </t>
  </si>
  <si>
    <t>СЦТ №1 "Алтан"</t>
  </si>
  <si>
    <t>СЦТ №2 "Зарничный"</t>
  </si>
  <si>
    <t>СЦТ №3 "Иджа"</t>
  </si>
  <si>
    <t>СЦТ №4 "Казанцево, СДК"</t>
  </si>
  <si>
    <t>СЦТ №5 "Казанцево, школа"</t>
  </si>
  <si>
    <t>СЦТ №6 "Каптырево, СДК"</t>
  </si>
  <si>
    <t>СЦТ №7 "Каптырево, ЦК"</t>
  </si>
  <si>
    <t>СЦТ №8 "Ленск, СДК"</t>
  </si>
  <si>
    <t>СЦТ №9 "Шушенское"</t>
  </si>
  <si>
    <t>СЦТ №10 "Сизая, больница"</t>
  </si>
  <si>
    <t>СЦТ №11 "Сизая, СДК"</t>
  </si>
  <si>
    <t>СЦТ №12 "Сизая, школа"</t>
  </si>
  <si>
    <t>СЦТ №13 "Синеборск, ЦК"</t>
  </si>
  <si>
    <t>СЦТ №14 "Субботино"</t>
  </si>
  <si>
    <t>СЦТ №15 "Шунеры, школа"</t>
  </si>
  <si>
    <t>СЦТ №16 "Шунеры, СДК"</t>
  </si>
  <si>
    <t xml:space="preserve">двухставочный:    </t>
  </si>
  <si>
    <t>ставка платы за потребление тепловой
энергии</t>
  </si>
  <si>
    <t>ставка платы за содержание системы
теплоснабжения</t>
  </si>
  <si>
    <t>руб/Гкал в мес.</t>
  </si>
  <si>
    <t xml:space="preserve">одноставочный     </t>
  </si>
  <si>
    <t>Утвержденная надбавка к ценам (тарифам)
на тепловую энергию для потребителей,
в том числе:</t>
  </si>
  <si>
    <t xml:space="preserve">Утвержденная надбавка к тарифам
регулируемых организаций на тепловую
энергию   </t>
  </si>
  <si>
    <t xml:space="preserve">Утвержденная надбавка к тарифам
регулируемых организаций на передачу
тепловой энергии    </t>
  </si>
  <si>
    <t>Утвержденный тариф на подключение
создаваемых (реконструируемых) объектов
недвижимости к системе теплоснабжения</t>
  </si>
  <si>
    <t>руб/Гкал.ч</t>
  </si>
  <si>
    <t>Утвержденный тариф регулируемых
организаций на подключение к системе
теплоснабжения</t>
  </si>
  <si>
    <t>Утвержденный тариф на передачу тепловой
энергии (мощности)</t>
  </si>
  <si>
    <t>руб/Гкал</t>
  </si>
  <si>
    <t>Информация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</si>
  <si>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</si>
  <si>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</si>
  <si>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прочих потребителей</t>
  </si>
  <si>
    <t>бюджетные потребители (без НДС):</t>
  </si>
  <si>
    <t>прочие потребители (без НДС):</t>
  </si>
  <si>
    <t xml:space="preserve">население (с НДС):        </t>
  </si>
  <si>
    <t>Наименование
регулирующего
органа, принявшего
решение об
 утверждении цен</t>
  </si>
  <si>
    <t>Источник
официального
опубликования</t>
  </si>
  <si>
    <t>Региональная энергетическая комиссия
Красноярского
края</t>
  </si>
  <si>
    <t>Тарифы на тепловую энергию, отпускаемую МУП "ШТЭС"</t>
  </si>
  <si>
    <t>№
пп</t>
  </si>
  <si>
    <t>Котельная</t>
  </si>
  <si>
    <t>РЭК 2015 года (без НДС)</t>
  </si>
  <si>
    <t>РЭК 2016 года</t>
  </si>
  <si>
    <t>ЭОТ, без НДС</t>
  </si>
  <si>
    <t>янв-июн 2015</t>
  </si>
  <si>
    <t>июл-дек 2015</t>
  </si>
  <si>
    <t>рост, %</t>
  </si>
  <si>
    <t>с 01.01.2016 по 30.06.2016</t>
  </si>
  <si>
    <t>с 01.07.2016 по 31.12.2016</t>
  </si>
  <si>
    <t>рост,
%</t>
  </si>
  <si>
    <t>с 01.01.2016 
по 30.06.2016</t>
  </si>
  <si>
    <t>с 01.07.2016 
по 31.12.2016</t>
  </si>
  <si>
    <t>рост, к декабрю 2015г
%</t>
  </si>
  <si>
    <t xml:space="preserve"> с 01.01.2015
по 30.06.2015</t>
  </si>
  <si>
    <t xml:space="preserve"> с 01.07.2015
по 31.12.2015</t>
  </si>
  <si>
    <t>без НДС</t>
  </si>
  <si>
    <t>с НДС</t>
  </si>
  <si>
    <t>Алтан</t>
  </si>
  <si>
    <t>Зарничный</t>
  </si>
  <si>
    <t>Иджа</t>
  </si>
  <si>
    <t>Казанцево, СДК</t>
  </si>
  <si>
    <t>Казанцево, школа</t>
  </si>
  <si>
    <t>Каптырево, СДК</t>
  </si>
  <si>
    <t>Каптырево, ЦК</t>
  </si>
  <si>
    <t>Ленск, СДК</t>
  </si>
  <si>
    <t>Сизая, больница</t>
  </si>
  <si>
    <t>Сизая, СДК</t>
  </si>
  <si>
    <t>Школа им.И.Ярыгина</t>
  </si>
  <si>
    <t>Синеборск, ЦК</t>
  </si>
  <si>
    <t>Субботино, школа</t>
  </si>
  <si>
    <t>Шунеры, школа</t>
  </si>
  <si>
    <t>Шунеры,  СДК</t>
  </si>
  <si>
    <t>п. Шушенское МКК</t>
  </si>
  <si>
    <t>п.Ильичево</t>
  </si>
  <si>
    <t>п. Шушенское</t>
  </si>
  <si>
    <t>Приказ РЭК Красноярского края
№ 358-п от 19.12.2014</t>
  </si>
  <si>
    <t>Приказ РЭК Красноярского края № 567-п от 16.12.2015 г.</t>
  </si>
  <si>
    <t>Мартынова Елена Дмитриевна</t>
  </si>
  <si>
    <t>3-44-79</t>
  </si>
  <si>
    <t>СЦТ №17 "п.Шушенское квартал МКК""</t>
  </si>
  <si>
    <t>СЦТ №18 "Ильичево"</t>
  </si>
  <si>
    <t>Приказ № 567-п от 16.12.2015</t>
  </si>
  <si>
    <t>Общественно-
политическая газета
Шушенского района
"Ленинская искра"
№ 2 от 14.01.2016</t>
  </si>
  <si>
    <r>
      <t xml:space="preserve">о ценах (тарифах) на теплоснабжение и надбавках к этим ценам (тарифам)
за период </t>
    </r>
    <r>
      <rPr>
        <b/>
        <i/>
        <sz val="14"/>
        <color indexed="12"/>
        <rFont val="Arial Cyr"/>
        <family val="0"/>
      </rPr>
      <t>с 01.07.2016 г. по 31.12.2016 г.</t>
    </r>
  </si>
  <si>
    <r>
      <t xml:space="preserve">о ценах (тарифах) на теплоснабжение и надбавках к этим ценам (тарифам)
за период </t>
    </r>
    <r>
      <rPr>
        <b/>
        <i/>
        <sz val="14"/>
        <color indexed="12"/>
        <rFont val="Arial Cyr"/>
        <family val="0"/>
      </rPr>
      <t>с 01.01.2016 г. по 30.06.2016г.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</si>
</sst>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_(* #,##0.00_);_(* \(#,##0.00\);_(* &quot;-&quot;??_);_(@_)"/>
    <numFmt numFmtId="170" formatCode="0.0%"/>
    <numFmt numFmtId="171" formatCode="General_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4"/>
      <name val="Arial Cyr"/>
      <family val="0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i/>
      <u val="single"/>
      <sz val="13"/>
      <color indexed="12"/>
      <name val="Arial Cyr"/>
      <family val="0"/>
    </font>
    <font>
      <b/>
      <i/>
      <sz val="13"/>
      <color indexed="12"/>
      <name val="Arial Cyr"/>
      <family val="0"/>
    </font>
    <font>
      <sz val="12"/>
      <color indexed="20"/>
      <name val="Times New Roman"/>
      <family val="1"/>
    </font>
    <font>
      <b/>
      <i/>
      <sz val="14"/>
      <color indexed="12"/>
      <name val="Arial Cyr"/>
      <family val="0"/>
    </font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1">
      <alignment/>
      <protection locked="0"/>
    </xf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1" fontId="16" fillId="28" borderId="1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 inden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" fillId="0" borderId="12" xfId="0" applyFont="1" applyBorder="1" applyAlignment="1">
      <alignment horizontal="left" vertical="top" wrapText="1" indent="2"/>
    </xf>
    <xf numFmtId="43" fontId="4" fillId="35" borderId="12" xfId="64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 indent="3"/>
    </xf>
    <xf numFmtId="14" fontId="2" fillId="0" borderId="12" xfId="0" applyNumberFormat="1" applyFont="1" applyBorder="1" applyAlignment="1">
      <alignment horizontal="center" vertical="top" wrapText="1"/>
    </xf>
    <xf numFmtId="43" fontId="2" fillId="0" borderId="12" xfId="64" applyFont="1" applyBorder="1" applyAlignment="1">
      <alignment horizontal="center" vertical="top" wrapText="1"/>
    </xf>
    <xf numFmtId="43" fontId="2" fillId="34" borderId="14" xfId="64" applyFont="1" applyFill="1" applyBorder="1" applyAlignment="1">
      <alignment horizontal="center" vertical="top" wrapText="1"/>
    </xf>
    <xf numFmtId="43" fontId="5" fillId="0" borderId="12" xfId="64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43" fontId="2" fillId="34" borderId="13" xfId="64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43" fontId="4" fillId="0" borderId="12" xfId="64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left" vertical="top" wrapText="1" indent="3"/>
    </xf>
    <xf numFmtId="43" fontId="8" fillId="0" borderId="12" xfId="64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43" fontId="4" fillId="35" borderId="12" xfId="64" applyFont="1" applyFill="1" applyBorder="1" applyAlignment="1">
      <alignment horizontal="center" vertical="center" wrapText="1"/>
    </xf>
    <xf numFmtId="0" fontId="11" fillId="0" borderId="0" xfId="55" applyFont="1" applyAlignment="1">
      <alignment/>
      <protection/>
    </xf>
    <xf numFmtId="0" fontId="12" fillId="0" borderId="0" xfId="55" applyFont="1" applyAlignment="1">
      <alignment/>
      <protection/>
    </xf>
    <xf numFmtId="0" fontId="10" fillId="0" borderId="0" xfId="55">
      <alignment/>
      <protection/>
    </xf>
    <xf numFmtId="170" fontId="10" fillId="0" borderId="0" xfId="61" applyNumberFormat="1" applyAlignment="1">
      <alignment/>
    </xf>
    <xf numFmtId="0" fontId="10" fillId="0" borderId="0" xfId="55" applyAlignment="1">
      <alignment horizontal="center"/>
      <protection/>
    </xf>
    <xf numFmtId="170" fontId="10" fillId="0" borderId="0" xfId="61" applyNumberFormat="1" applyFont="1" applyAlignment="1">
      <alignment/>
    </xf>
    <xf numFmtId="0" fontId="10" fillId="36" borderId="17" xfId="55" applyFill="1" applyBorder="1" applyAlignment="1">
      <alignment horizontal="center"/>
      <protection/>
    </xf>
    <xf numFmtId="0" fontId="10" fillId="36" borderId="18" xfId="55" applyFill="1" applyBorder="1" applyAlignment="1">
      <alignment horizontal="center"/>
      <protection/>
    </xf>
    <xf numFmtId="0" fontId="14" fillId="36" borderId="19" xfId="55" applyFont="1" applyFill="1" applyBorder="1" applyAlignment="1">
      <alignment horizontal="center" vertical="center" wrapText="1"/>
      <protection/>
    </xf>
    <xf numFmtId="0" fontId="14" fillId="36" borderId="20" xfId="55" applyFont="1" applyFill="1" applyBorder="1" applyAlignment="1">
      <alignment horizontal="center" vertical="center" wrapText="1"/>
      <protection/>
    </xf>
    <xf numFmtId="0" fontId="0" fillId="37" borderId="21" xfId="56" applyFill="1" applyBorder="1" applyAlignment="1">
      <alignment horizontal="center" vertical="center" wrapText="1"/>
      <protection/>
    </xf>
    <xf numFmtId="0" fontId="0" fillId="37" borderId="22" xfId="56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/>
      <protection/>
    </xf>
    <xf numFmtId="0" fontId="10" fillId="0" borderId="23" xfId="55" applyFill="1" applyBorder="1" applyAlignment="1">
      <alignment horizontal="center"/>
      <protection/>
    </xf>
    <xf numFmtId="0" fontId="10" fillId="0" borderId="24" xfId="55" applyFill="1" applyBorder="1" applyAlignment="1">
      <alignment horizontal="left" indent="1"/>
      <protection/>
    </xf>
    <xf numFmtId="169" fontId="10" fillId="0" borderId="23" xfId="66" applyNumberFormat="1" applyFill="1" applyBorder="1" applyAlignment="1">
      <alignment/>
    </xf>
    <xf numFmtId="169" fontId="10" fillId="0" borderId="24" xfId="66" applyNumberFormat="1" applyFill="1" applyBorder="1" applyAlignment="1">
      <alignment/>
    </xf>
    <xf numFmtId="170" fontId="10" fillId="0" borderId="25" xfId="61" applyNumberFormat="1" applyFill="1" applyBorder="1" applyAlignment="1">
      <alignment/>
    </xf>
    <xf numFmtId="43" fontId="0" fillId="0" borderId="23" xfId="67" applyBorder="1" applyAlignment="1">
      <alignment/>
    </xf>
    <xf numFmtId="43" fontId="0" fillId="0" borderId="25" xfId="67" applyBorder="1" applyAlignment="1">
      <alignment/>
    </xf>
    <xf numFmtId="10" fontId="0" fillId="0" borderId="26" xfId="61" applyNumberFormat="1" applyFont="1" applyBorder="1" applyAlignment="1">
      <alignment horizontal="center"/>
    </xf>
    <xf numFmtId="2" fontId="0" fillId="0" borderId="17" xfId="61" applyNumberFormat="1" applyFont="1" applyBorder="1" applyAlignment="1">
      <alignment horizontal="center"/>
    </xf>
    <xf numFmtId="2" fontId="10" fillId="0" borderId="27" xfId="55" applyNumberFormat="1" applyFill="1" applyBorder="1">
      <alignment/>
      <protection/>
    </xf>
    <xf numFmtId="10" fontId="10" fillId="0" borderId="28" xfId="55" applyNumberFormat="1" applyFill="1" applyBorder="1">
      <alignment/>
      <protection/>
    </xf>
    <xf numFmtId="0" fontId="10" fillId="0" borderId="0" xfId="55" applyFill="1">
      <alignment/>
      <protection/>
    </xf>
    <xf numFmtId="0" fontId="10" fillId="0" borderId="29" xfId="55" applyFill="1" applyBorder="1" applyAlignment="1">
      <alignment horizontal="center"/>
      <protection/>
    </xf>
    <xf numFmtId="0" fontId="10" fillId="0" borderId="30" xfId="55" applyFill="1" applyBorder="1" applyAlignment="1">
      <alignment horizontal="left" indent="1"/>
      <protection/>
    </xf>
    <xf numFmtId="169" fontId="10" fillId="0" borderId="29" xfId="66" applyNumberFormat="1" applyFill="1" applyBorder="1" applyAlignment="1">
      <alignment/>
    </xf>
    <xf numFmtId="169" fontId="10" fillId="0" borderId="30" xfId="66" applyNumberFormat="1" applyFill="1" applyBorder="1" applyAlignment="1">
      <alignment/>
    </xf>
    <xf numFmtId="170" fontId="10" fillId="0" borderId="31" xfId="61" applyNumberFormat="1" applyFill="1" applyBorder="1" applyAlignment="1">
      <alignment/>
    </xf>
    <xf numFmtId="43" fontId="0" fillId="0" borderId="29" xfId="67" applyBorder="1" applyAlignment="1">
      <alignment/>
    </xf>
    <xf numFmtId="43" fontId="0" fillId="0" borderId="31" xfId="67" applyBorder="1" applyAlignment="1">
      <alignment/>
    </xf>
    <xf numFmtId="10" fontId="0" fillId="0" borderId="32" xfId="61" applyNumberFormat="1" applyFont="1" applyBorder="1" applyAlignment="1">
      <alignment horizontal="center"/>
    </xf>
    <xf numFmtId="2" fontId="0" fillId="0" borderId="29" xfId="61" applyNumberFormat="1" applyFont="1" applyBorder="1" applyAlignment="1">
      <alignment horizontal="center"/>
    </xf>
    <xf numFmtId="2" fontId="10" fillId="0" borderId="33" xfId="55" applyNumberFormat="1" applyFill="1" applyBorder="1">
      <alignment/>
      <protection/>
    </xf>
    <xf numFmtId="10" fontId="10" fillId="0" borderId="31" xfId="55" applyNumberFormat="1" applyFill="1" applyBorder="1">
      <alignment/>
      <protection/>
    </xf>
    <xf numFmtId="43" fontId="0" fillId="0" borderId="29" xfId="67" applyFont="1" applyBorder="1" applyAlignment="1">
      <alignment/>
    </xf>
    <xf numFmtId="0" fontId="10" fillId="0" borderId="19" xfId="55" applyFill="1" applyBorder="1" applyAlignment="1">
      <alignment horizontal="center"/>
      <protection/>
    </xf>
    <xf numFmtId="0" fontId="10" fillId="0" borderId="20" xfId="55" applyFill="1" applyBorder="1" applyAlignment="1">
      <alignment horizontal="left" indent="1"/>
      <protection/>
    </xf>
    <xf numFmtId="169" fontId="10" fillId="0" borderId="19" xfId="66" applyNumberFormat="1" applyFill="1" applyBorder="1" applyAlignment="1">
      <alignment/>
    </xf>
    <xf numFmtId="169" fontId="10" fillId="0" borderId="20" xfId="66" applyNumberFormat="1" applyFill="1" applyBorder="1" applyAlignment="1">
      <alignment/>
    </xf>
    <xf numFmtId="170" fontId="10" fillId="0" borderId="34" xfId="61" applyNumberFormat="1" applyFill="1" applyBorder="1" applyAlignment="1">
      <alignment/>
    </xf>
    <xf numFmtId="43" fontId="0" fillId="37" borderId="19" xfId="67" applyFill="1" applyBorder="1" applyAlignment="1">
      <alignment/>
    </xf>
    <xf numFmtId="43" fontId="0" fillId="37" borderId="34" xfId="67" applyFill="1" applyBorder="1" applyAlignment="1">
      <alignment/>
    </xf>
    <xf numFmtId="2" fontId="0" fillId="0" borderId="19" xfId="61" applyNumberFormat="1" applyFont="1" applyBorder="1" applyAlignment="1">
      <alignment horizontal="center"/>
    </xf>
    <xf numFmtId="2" fontId="10" fillId="0" borderId="35" xfId="55" applyNumberFormat="1" applyFill="1" applyBorder="1">
      <alignment/>
      <protection/>
    </xf>
    <xf numFmtId="10" fontId="10" fillId="0" borderId="34" xfId="55" applyNumberFormat="1" applyFill="1" applyBorder="1">
      <alignment/>
      <protection/>
    </xf>
    <xf numFmtId="0" fontId="10" fillId="0" borderId="0" xfId="55" applyAlignment="1">
      <alignment vertical="center"/>
      <protection/>
    </xf>
    <xf numFmtId="2" fontId="10" fillId="0" borderId="36" xfId="55" applyNumberFormat="1" applyBorder="1" applyAlignment="1">
      <alignment horizontal="center" vertical="center" wrapText="1"/>
      <protection/>
    </xf>
    <xf numFmtId="2" fontId="10" fillId="0" borderId="37" xfId="55" applyNumberFormat="1" applyBorder="1" applyAlignment="1">
      <alignment vertical="center"/>
      <protection/>
    </xf>
    <xf numFmtId="0" fontId="10" fillId="0" borderId="16" xfId="55" applyBorder="1" applyAlignment="1">
      <alignment vertical="center"/>
      <protection/>
    </xf>
    <xf numFmtId="0" fontId="2" fillId="0" borderId="12" xfId="0" applyFont="1" applyFill="1" applyBorder="1" applyAlignment="1">
      <alignment horizontal="left" vertical="top" wrapText="1" indent="3"/>
    </xf>
    <xf numFmtId="0" fontId="0" fillId="37" borderId="21" xfId="56" applyFill="1" applyBorder="1" applyAlignment="1">
      <alignment horizontal="center" wrapText="1"/>
      <protection/>
    </xf>
    <xf numFmtId="0" fontId="0" fillId="37" borderId="22" xfId="56" applyFill="1" applyBorder="1" applyAlignment="1">
      <alignment horizontal="center" wrapText="1"/>
      <protection/>
    </xf>
    <xf numFmtId="0" fontId="0" fillId="37" borderId="38" xfId="56" applyFont="1" applyFill="1" applyBorder="1" applyAlignment="1">
      <alignment horizontal="center" vertical="center" wrapText="1"/>
      <protection/>
    </xf>
    <xf numFmtId="0" fontId="0" fillId="37" borderId="37" xfId="56" applyFill="1" applyBorder="1" applyAlignment="1">
      <alignment horizontal="center" vertical="center"/>
      <protection/>
    </xf>
    <xf numFmtId="0" fontId="0" fillId="37" borderId="39" xfId="56" applyFill="1" applyBorder="1" applyAlignment="1">
      <alignment horizontal="center" wrapText="1"/>
      <protection/>
    </xf>
    <xf numFmtId="0" fontId="0" fillId="37" borderId="36" xfId="56" applyFill="1" applyBorder="1" applyAlignment="1">
      <alignment horizontal="center" wrapText="1"/>
      <protection/>
    </xf>
    <xf numFmtId="0" fontId="0" fillId="37" borderId="40" xfId="56" applyFill="1" applyBorder="1" applyAlignment="1">
      <alignment horizontal="center" wrapText="1"/>
      <protection/>
    </xf>
    <xf numFmtId="0" fontId="0" fillId="37" borderId="16" xfId="56" applyFill="1" applyBorder="1" applyAlignment="1">
      <alignment horizontal="center" wrapText="1"/>
      <protection/>
    </xf>
    <xf numFmtId="0" fontId="10" fillId="0" borderId="13" xfId="55" applyBorder="1" applyAlignment="1">
      <alignment vertical="center" wrapText="1"/>
      <protection/>
    </xf>
    <xf numFmtId="0" fontId="10" fillId="0" borderId="14" xfId="55" applyBorder="1" applyAlignment="1">
      <alignment vertical="center" wrapText="1"/>
      <protection/>
    </xf>
    <xf numFmtId="0" fontId="10" fillId="0" borderId="15" xfId="55" applyBorder="1" applyAlignment="1">
      <alignment vertical="center" wrapText="1"/>
      <protection/>
    </xf>
    <xf numFmtId="0" fontId="10" fillId="0" borderId="13" xfId="55" applyBorder="1" applyAlignment="1">
      <alignment horizontal="center" vertical="center" wrapText="1"/>
      <protection/>
    </xf>
    <xf numFmtId="0" fontId="10" fillId="0" borderId="14" xfId="55" applyBorder="1" applyAlignment="1">
      <alignment horizontal="center" vertical="center" wrapText="1"/>
      <protection/>
    </xf>
    <xf numFmtId="0" fontId="10" fillId="0" borderId="15" xfId="55" applyBorder="1" applyAlignment="1">
      <alignment horizontal="center" vertical="center" wrapText="1"/>
      <protection/>
    </xf>
    <xf numFmtId="0" fontId="13" fillId="0" borderId="17" xfId="55" applyFont="1" applyBorder="1" applyAlignment="1">
      <alignment horizontal="center" vertical="center" wrapText="1"/>
      <protection/>
    </xf>
    <xf numFmtId="0" fontId="13" fillId="0" borderId="29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/>
      <protection/>
    </xf>
    <xf numFmtId="0" fontId="13" fillId="0" borderId="30" xfId="55" applyFont="1" applyBorder="1" applyAlignment="1">
      <alignment horizontal="center" vertical="center"/>
      <protection/>
    </xf>
    <xf numFmtId="0" fontId="13" fillId="0" borderId="20" xfId="55" applyFont="1" applyBorder="1" applyAlignment="1">
      <alignment horizontal="center" vertical="center"/>
      <protection/>
    </xf>
    <xf numFmtId="0" fontId="13" fillId="36" borderId="13" xfId="55" applyFont="1" applyFill="1" applyBorder="1" applyAlignment="1">
      <alignment horizontal="center"/>
      <protection/>
    </xf>
    <xf numFmtId="0" fontId="13" fillId="36" borderId="14" xfId="55" applyFont="1" applyFill="1" applyBorder="1" applyAlignment="1">
      <alignment horizontal="center"/>
      <protection/>
    </xf>
    <xf numFmtId="0" fontId="13" fillId="36" borderId="15" xfId="55" applyFont="1" applyFill="1" applyBorder="1" applyAlignment="1">
      <alignment horizontal="center"/>
      <protection/>
    </xf>
    <xf numFmtId="0" fontId="13" fillId="37" borderId="12" xfId="55" applyFont="1" applyFill="1" applyBorder="1" applyAlignment="1">
      <alignment horizontal="center"/>
      <protection/>
    </xf>
    <xf numFmtId="0" fontId="10" fillId="0" borderId="39" xfId="55" applyBorder="1" applyAlignment="1">
      <alignment horizontal="center"/>
      <protection/>
    </xf>
    <xf numFmtId="0" fontId="10" fillId="0" borderId="41" xfId="55" applyBorder="1" applyAlignment="1">
      <alignment horizontal="center"/>
      <protection/>
    </xf>
    <xf numFmtId="0" fontId="10" fillId="0" borderId="38" xfId="55" applyBorder="1" applyAlignment="1">
      <alignment horizontal="center"/>
      <protection/>
    </xf>
    <xf numFmtId="170" fontId="10" fillId="36" borderId="42" xfId="61" applyNumberFormat="1" applyFont="1" applyFill="1" applyBorder="1" applyAlignment="1">
      <alignment horizontal="center" vertical="center"/>
    </xf>
    <xf numFmtId="170" fontId="10" fillId="36" borderId="43" xfId="61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7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ащитный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Тарифы 201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Тарифы 2014" xfId="67"/>
    <cellStyle name="Хороший" xfId="68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2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3.875" style="36" bestFit="1" customWidth="1"/>
    <col min="2" max="2" width="20.375" style="36" customWidth="1"/>
    <col min="3" max="4" width="12.625" style="36" bestFit="1" customWidth="1"/>
    <col min="5" max="5" width="9.125" style="37" customWidth="1"/>
    <col min="6" max="9" width="11.875" style="36" bestFit="1" customWidth="1"/>
    <col min="10" max="10" width="8.25390625" style="36" bestFit="1" customWidth="1"/>
    <col min="11" max="11" width="12.125" style="36" hidden="1" customWidth="1"/>
    <col min="12" max="12" width="11.75390625" style="36" hidden="1" customWidth="1"/>
    <col min="13" max="13" width="0" style="36" hidden="1" customWidth="1"/>
    <col min="14" max="16384" width="9.125" style="36" customWidth="1"/>
  </cols>
  <sheetData>
    <row r="1" spans="1:2" ht="20.25">
      <c r="A1" s="34" t="s">
        <v>52</v>
      </c>
      <c r="B1" s="35"/>
    </row>
    <row r="2" spans="1:2" ht="12.75">
      <c r="A2" s="38"/>
      <c r="B2" s="38"/>
    </row>
    <row r="3" spans="10:11" ht="12.75">
      <c r="J3" s="39"/>
      <c r="K3" s="39"/>
    </row>
    <row r="4" spans="1:13" ht="12.75">
      <c r="A4" s="100" t="s">
        <v>53</v>
      </c>
      <c r="B4" s="103" t="s">
        <v>54</v>
      </c>
      <c r="C4" s="106" t="s">
        <v>55</v>
      </c>
      <c r="D4" s="107"/>
      <c r="E4" s="108"/>
      <c r="F4" s="109" t="s">
        <v>56</v>
      </c>
      <c r="G4" s="109"/>
      <c r="H4" s="109"/>
      <c r="I4" s="109"/>
      <c r="J4" s="109"/>
      <c r="K4" s="110" t="s">
        <v>57</v>
      </c>
      <c r="L4" s="111"/>
      <c r="M4" s="112"/>
    </row>
    <row r="5" spans="1:13" ht="12.75" customHeight="1">
      <c r="A5" s="101"/>
      <c r="B5" s="104"/>
      <c r="C5" s="40" t="s">
        <v>58</v>
      </c>
      <c r="D5" s="41" t="s">
        <v>59</v>
      </c>
      <c r="E5" s="113" t="s">
        <v>60</v>
      </c>
      <c r="F5" s="86" t="s">
        <v>61</v>
      </c>
      <c r="G5" s="87"/>
      <c r="H5" s="86" t="s">
        <v>62</v>
      </c>
      <c r="I5" s="87"/>
      <c r="J5" s="88" t="s">
        <v>63</v>
      </c>
      <c r="K5" s="90" t="s">
        <v>64</v>
      </c>
      <c r="L5" s="92" t="s">
        <v>65</v>
      </c>
      <c r="M5" s="88" t="s">
        <v>66</v>
      </c>
    </row>
    <row r="6" spans="1:13" s="46" customFormat="1" ht="24">
      <c r="A6" s="102"/>
      <c r="B6" s="105"/>
      <c r="C6" s="42" t="s">
        <v>67</v>
      </c>
      <c r="D6" s="43" t="s">
        <v>68</v>
      </c>
      <c r="E6" s="114"/>
      <c r="F6" s="44" t="s">
        <v>69</v>
      </c>
      <c r="G6" s="45" t="s">
        <v>70</v>
      </c>
      <c r="H6" s="44" t="s">
        <v>69</v>
      </c>
      <c r="I6" s="45" t="s">
        <v>70</v>
      </c>
      <c r="J6" s="89"/>
      <c r="K6" s="91"/>
      <c r="L6" s="93"/>
      <c r="M6" s="89"/>
    </row>
    <row r="7" spans="1:13" s="58" customFormat="1" ht="12.75">
      <c r="A7" s="47">
        <v>1</v>
      </c>
      <c r="B7" s="48" t="s">
        <v>71</v>
      </c>
      <c r="C7" s="49">
        <v>9655.43</v>
      </c>
      <c r="D7" s="50">
        <v>13995.91</v>
      </c>
      <c r="E7" s="51">
        <f aca="true" t="shared" si="0" ref="E7:E24">D7/C7</f>
        <v>1.4495377212615077</v>
      </c>
      <c r="F7" s="52">
        <f aca="true" t="shared" si="1" ref="F7:F22">+D7</f>
        <v>13995.91</v>
      </c>
      <c r="G7" s="53">
        <f aca="true" t="shared" si="2" ref="G7:G22">F7*1.18</f>
        <v>16515.1738</v>
      </c>
      <c r="H7" s="52">
        <v>14485.77</v>
      </c>
      <c r="I7" s="53">
        <f aca="true" t="shared" si="3" ref="I7:I22">H7*1.18</f>
        <v>17093.208599999998</v>
      </c>
      <c r="J7" s="54">
        <f>H7/F7</f>
        <v>1.0350002250657513</v>
      </c>
      <c r="K7" s="55">
        <v>18759.24</v>
      </c>
      <c r="L7" s="56">
        <v>18759.24</v>
      </c>
      <c r="M7" s="57">
        <f>+L7/F7</f>
        <v>1.34033728424947</v>
      </c>
    </row>
    <row r="8" spans="1:13" s="58" customFormat="1" ht="12.75">
      <c r="A8" s="59">
        <v>2</v>
      </c>
      <c r="B8" s="60" t="s">
        <v>72</v>
      </c>
      <c r="C8" s="61">
        <v>4247.83</v>
      </c>
      <c r="D8" s="62">
        <v>4587.66</v>
      </c>
      <c r="E8" s="63">
        <f t="shared" si="0"/>
        <v>1.0800008474915428</v>
      </c>
      <c r="F8" s="64">
        <f t="shared" si="1"/>
        <v>4587.66</v>
      </c>
      <c r="G8" s="65">
        <f t="shared" si="2"/>
        <v>5413.4388</v>
      </c>
      <c r="H8" s="64">
        <v>4748.18</v>
      </c>
      <c r="I8" s="65">
        <f t="shared" si="3"/>
        <v>5602.8524</v>
      </c>
      <c r="J8" s="66">
        <f aca="true" t="shared" si="4" ref="J8:J22">H8/F8</f>
        <v>1.0349895153520532</v>
      </c>
      <c r="K8" s="67">
        <v>9450.4</v>
      </c>
      <c r="L8" s="68">
        <v>9450.4</v>
      </c>
      <c r="M8" s="69">
        <f aca="true" t="shared" si="5" ref="M8:M24">+L8/F8</f>
        <v>2.059960851501637</v>
      </c>
    </row>
    <row r="9" spans="1:13" s="58" customFormat="1" ht="12.75">
      <c r="A9" s="59">
        <v>3</v>
      </c>
      <c r="B9" s="60" t="s">
        <v>73</v>
      </c>
      <c r="C9" s="61">
        <v>3804.31</v>
      </c>
      <c r="D9" s="62">
        <v>4108.67</v>
      </c>
      <c r="E9" s="63">
        <f t="shared" si="0"/>
        <v>1.0800039954682978</v>
      </c>
      <c r="F9" s="64">
        <f t="shared" si="1"/>
        <v>4108.67</v>
      </c>
      <c r="G9" s="65">
        <f t="shared" si="2"/>
        <v>4848.2306</v>
      </c>
      <c r="H9" s="64">
        <v>4252.4</v>
      </c>
      <c r="I9" s="65">
        <f t="shared" si="3"/>
        <v>5017.831999999999</v>
      </c>
      <c r="J9" s="66">
        <f t="shared" si="4"/>
        <v>1.0349821231688112</v>
      </c>
      <c r="K9" s="67">
        <v>5627.43</v>
      </c>
      <c r="L9" s="68">
        <v>5627.43</v>
      </c>
      <c r="M9" s="69">
        <f t="shared" si="5"/>
        <v>1.3696475988580246</v>
      </c>
    </row>
    <row r="10" spans="1:13" s="58" customFormat="1" ht="12.75">
      <c r="A10" s="59">
        <v>4</v>
      </c>
      <c r="B10" s="60" t="s">
        <v>74</v>
      </c>
      <c r="C10" s="61">
        <v>4596.94</v>
      </c>
      <c r="D10" s="62">
        <v>7668.08</v>
      </c>
      <c r="E10" s="63">
        <f t="shared" si="0"/>
        <v>1.6680835512319065</v>
      </c>
      <c r="F10" s="64">
        <f t="shared" si="1"/>
        <v>7668.08</v>
      </c>
      <c r="G10" s="65">
        <f t="shared" si="2"/>
        <v>9048.3344</v>
      </c>
      <c r="H10" s="64">
        <v>7936.32</v>
      </c>
      <c r="I10" s="65">
        <f t="shared" si="3"/>
        <v>9364.8576</v>
      </c>
      <c r="J10" s="66">
        <f t="shared" si="4"/>
        <v>1.0349813773460892</v>
      </c>
      <c r="K10" s="67">
        <v>10457</v>
      </c>
      <c r="L10" s="68">
        <v>10457</v>
      </c>
      <c r="M10" s="69">
        <f t="shared" si="5"/>
        <v>1.3637051256637907</v>
      </c>
    </row>
    <row r="11" spans="1:13" s="58" customFormat="1" ht="12.75">
      <c r="A11" s="59">
        <v>5</v>
      </c>
      <c r="B11" s="60" t="s">
        <v>75</v>
      </c>
      <c r="C11" s="61">
        <v>3415.39</v>
      </c>
      <c r="D11" s="62">
        <v>3771.04</v>
      </c>
      <c r="E11" s="63">
        <f t="shared" si="0"/>
        <v>1.104131592585327</v>
      </c>
      <c r="F11" s="70">
        <f t="shared" si="1"/>
        <v>3771.04</v>
      </c>
      <c r="G11" s="65">
        <f t="shared" si="2"/>
        <v>4449.8272</v>
      </c>
      <c r="H11" s="64">
        <v>3902.95</v>
      </c>
      <c r="I11" s="65">
        <f t="shared" si="3"/>
        <v>4605.481</v>
      </c>
      <c r="J11" s="66">
        <f t="shared" si="4"/>
        <v>1.0349797403368832</v>
      </c>
      <c r="K11" s="67">
        <v>5248.48</v>
      </c>
      <c r="L11" s="68">
        <v>5248.48</v>
      </c>
      <c r="M11" s="69">
        <f t="shared" si="5"/>
        <v>1.3917858203572488</v>
      </c>
    </row>
    <row r="12" spans="1:13" s="58" customFormat="1" ht="12.75">
      <c r="A12" s="59">
        <v>6</v>
      </c>
      <c r="B12" s="60" t="s">
        <v>76</v>
      </c>
      <c r="C12" s="61">
        <v>4657.26</v>
      </c>
      <c r="D12" s="62">
        <v>5029.87</v>
      </c>
      <c r="E12" s="63">
        <f t="shared" si="0"/>
        <v>1.080006269780944</v>
      </c>
      <c r="F12" s="64">
        <f t="shared" si="1"/>
        <v>5029.87</v>
      </c>
      <c r="G12" s="65">
        <f t="shared" si="2"/>
        <v>5935.2465999999995</v>
      </c>
      <c r="H12" s="64">
        <v>5205.86</v>
      </c>
      <c r="I12" s="65">
        <f t="shared" si="3"/>
        <v>6142.9148</v>
      </c>
      <c r="J12" s="66">
        <f t="shared" si="4"/>
        <v>1.034988975858223</v>
      </c>
      <c r="K12" s="67">
        <v>9522.58</v>
      </c>
      <c r="L12" s="68">
        <v>9522.58</v>
      </c>
      <c r="M12" s="69">
        <f t="shared" si="5"/>
        <v>1.8932059874310867</v>
      </c>
    </row>
    <row r="13" spans="1:13" s="58" customFormat="1" ht="12.75">
      <c r="A13" s="59">
        <v>7</v>
      </c>
      <c r="B13" s="60" t="s">
        <v>77</v>
      </c>
      <c r="C13" s="61">
        <v>2843.24</v>
      </c>
      <c r="D13" s="62">
        <v>3720.57</v>
      </c>
      <c r="E13" s="63">
        <f t="shared" si="0"/>
        <v>1.3085669869585403</v>
      </c>
      <c r="F13" s="64">
        <f t="shared" si="1"/>
        <v>3720.57</v>
      </c>
      <c r="G13" s="65">
        <f t="shared" si="2"/>
        <v>4390.2726</v>
      </c>
      <c r="H13" s="64">
        <v>3850.79</v>
      </c>
      <c r="I13" s="65">
        <f t="shared" si="3"/>
        <v>4543.932199999999</v>
      </c>
      <c r="J13" s="66">
        <f t="shared" si="4"/>
        <v>1.0350000134388009</v>
      </c>
      <c r="K13" s="67">
        <v>7439.15</v>
      </c>
      <c r="L13" s="68">
        <v>7439.15</v>
      </c>
      <c r="M13" s="69">
        <f t="shared" si="5"/>
        <v>1.9994651357184516</v>
      </c>
    </row>
    <row r="14" spans="1:13" s="58" customFormat="1" ht="12.75">
      <c r="A14" s="59">
        <v>8</v>
      </c>
      <c r="B14" s="60" t="s">
        <v>78</v>
      </c>
      <c r="C14" s="61">
        <v>9134.39</v>
      </c>
      <c r="D14" s="62">
        <v>11434.28</v>
      </c>
      <c r="E14" s="63">
        <f t="shared" si="0"/>
        <v>1.2517836440090693</v>
      </c>
      <c r="F14" s="64">
        <f t="shared" si="1"/>
        <v>11434.28</v>
      </c>
      <c r="G14" s="65">
        <f t="shared" si="2"/>
        <v>13492.4504</v>
      </c>
      <c r="H14" s="64">
        <v>11834.48</v>
      </c>
      <c r="I14" s="65">
        <f t="shared" si="3"/>
        <v>13964.686399999999</v>
      </c>
      <c r="J14" s="66">
        <f t="shared" si="4"/>
        <v>1.035000017491263</v>
      </c>
      <c r="K14" s="67">
        <v>53306.42</v>
      </c>
      <c r="L14" s="68">
        <v>53306.42</v>
      </c>
      <c r="M14" s="69">
        <f t="shared" si="5"/>
        <v>4.661983089446821</v>
      </c>
    </row>
    <row r="15" spans="1:13" s="58" customFormat="1" ht="12.75">
      <c r="A15" s="59">
        <v>9</v>
      </c>
      <c r="B15" s="60" t="s">
        <v>79</v>
      </c>
      <c r="C15" s="61">
        <v>8774.89</v>
      </c>
      <c r="D15" s="62">
        <v>9476.89</v>
      </c>
      <c r="E15" s="63">
        <f t="shared" si="0"/>
        <v>1.0800010028615743</v>
      </c>
      <c r="F15" s="64">
        <f t="shared" si="1"/>
        <v>9476.89</v>
      </c>
      <c r="G15" s="65">
        <f t="shared" si="2"/>
        <v>11182.730199999998</v>
      </c>
      <c r="H15" s="64">
        <v>9808.58</v>
      </c>
      <c r="I15" s="65">
        <f t="shared" si="3"/>
        <v>11574.124399999999</v>
      </c>
      <c r="J15" s="66">
        <f t="shared" si="4"/>
        <v>1.034999878652174</v>
      </c>
      <c r="K15" s="67">
        <v>16990.79</v>
      </c>
      <c r="L15" s="68">
        <v>16990.79</v>
      </c>
      <c r="M15" s="69">
        <f t="shared" si="5"/>
        <v>1.79286559198218</v>
      </c>
    </row>
    <row r="16" spans="1:13" s="58" customFormat="1" ht="12.75">
      <c r="A16" s="59">
        <v>10</v>
      </c>
      <c r="B16" s="60" t="s">
        <v>80</v>
      </c>
      <c r="C16" s="61">
        <v>7866.68</v>
      </c>
      <c r="D16" s="62">
        <v>8495.98</v>
      </c>
      <c r="E16" s="63">
        <f t="shared" si="0"/>
        <v>1.0799956271260556</v>
      </c>
      <c r="F16" s="64">
        <f t="shared" si="1"/>
        <v>8495.98</v>
      </c>
      <c r="G16" s="65">
        <f t="shared" si="2"/>
        <v>10025.256399999998</v>
      </c>
      <c r="H16" s="64">
        <v>8793.34</v>
      </c>
      <c r="I16" s="65">
        <f t="shared" si="3"/>
        <v>10376.1412</v>
      </c>
      <c r="J16" s="66">
        <f t="shared" si="4"/>
        <v>1.0350000823919079</v>
      </c>
      <c r="K16" s="67">
        <v>16675.9</v>
      </c>
      <c r="L16" s="68">
        <v>16675.9</v>
      </c>
      <c r="M16" s="69">
        <f t="shared" si="5"/>
        <v>1.96279887664519</v>
      </c>
    </row>
    <row r="17" spans="1:13" s="58" customFormat="1" ht="12.75">
      <c r="A17" s="59">
        <v>11</v>
      </c>
      <c r="B17" s="60" t="s">
        <v>81</v>
      </c>
      <c r="C17" s="61">
        <v>3814</v>
      </c>
      <c r="D17" s="62">
        <v>4351.57</v>
      </c>
      <c r="E17" s="63">
        <f t="shared" si="0"/>
        <v>1.1409465128474041</v>
      </c>
      <c r="F17" s="64">
        <f t="shared" si="1"/>
        <v>4351.57</v>
      </c>
      <c r="G17" s="65">
        <f t="shared" si="2"/>
        <v>5134.852599999999</v>
      </c>
      <c r="H17" s="64">
        <v>4503.87</v>
      </c>
      <c r="I17" s="65">
        <f t="shared" si="3"/>
        <v>5314.566599999999</v>
      </c>
      <c r="J17" s="66">
        <f t="shared" si="4"/>
        <v>1.034998862479519</v>
      </c>
      <c r="K17" s="67">
        <v>7763.21</v>
      </c>
      <c r="L17" s="68">
        <v>7763.21</v>
      </c>
      <c r="M17" s="69">
        <f t="shared" si="5"/>
        <v>1.7840020957953109</v>
      </c>
    </row>
    <row r="18" spans="1:13" s="58" customFormat="1" ht="12.75">
      <c r="A18" s="59">
        <v>12</v>
      </c>
      <c r="B18" s="60" t="s">
        <v>82</v>
      </c>
      <c r="C18" s="61">
        <v>2701.4</v>
      </c>
      <c r="D18" s="62">
        <v>3167.07</v>
      </c>
      <c r="E18" s="63">
        <f t="shared" si="0"/>
        <v>1.1723809876360405</v>
      </c>
      <c r="F18" s="64">
        <f t="shared" si="1"/>
        <v>3167.07</v>
      </c>
      <c r="G18" s="65">
        <f t="shared" si="2"/>
        <v>3737.1426</v>
      </c>
      <c r="H18" s="64">
        <v>3277.92</v>
      </c>
      <c r="I18" s="65">
        <f t="shared" si="3"/>
        <v>3867.9456</v>
      </c>
      <c r="J18" s="66">
        <f t="shared" si="4"/>
        <v>1.0350008051606059</v>
      </c>
      <c r="K18" s="67">
        <v>5673.24</v>
      </c>
      <c r="L18" s="68">
        <v>5673.24</v>
      </c>
      <c r="M18" s="69">
        <f t="shared" si="5"/>
        <v>1.7913213159166042</v>
      </c>
    </row>
    <row r="19" spans="1:13" s="58" customFormat="1" ht="13.5" customHeight="1">
      <c r="A19" s="59">
        <v>13</v>
      </c>
      <c r="B19" s="60" t="s">
        <v>83</v>
      </c>
      <c r="C19" s="61">
        <v>2863.69</v>
      </c>
      <c r="D19" s="62">
        <v>3548</v>
      </c>
      <c r="E19" s="63">
        <f t="shared" si="0"/>
        <v>1.2389609210494152</v>
      </c>
      <c r="F19" s="64">
        <f t="shared" si="1"/>
        <v>3548</v>
      </c>
      <c r="G19" s="65">
        <f t="shared" si="2"/>
        <v>4186.639999999999</v>
      </c>
      <c r="H19" s="64">
        <v>3672.18</v>
      </c>
      <c r="I19" s="65">
        <f t="shared" si="3"/>
        <v>4333.1723999999995</v>
      </c>
      <c r="J19" s="66">
        <f t="shared" si="4"/>
        <v>1.035</v>
      </c>
      <c r="K19" s="67">
        <v>5745.58</v>
      </c>
      <c r="L19" s="68">
        <v>5745.58</v>
      </c>
      <c r="M19" s="69">
        <f t="shared" si="5"/>
        <v>1.6193855693348365</v>
      </c>
    </row>
    <row r="20" spans="1:13" s="58" customFormat="1" ht="12.75">
      <c r="A20" s="59">
        <v>14</v>
      </c>
      <c r="B20" s="60" t="s">
        <v>84</v>
      </c>
      <c r="C20" s="61">
        <v>25400.08</v>
      </c>
      <c r="D20" s="62">
        <v>27432.09</v>
      </c>
      <c r="E20" s="63">
        <f t="shared" si="0"/>
        <v>1.080000141731837</v>
      </c>
      <c r="F20" s="64">
        <f t="shared" si="1"/>
        <v>27432.09</v>
      </c>
      <c r="G20" s="65">
        <f t="shared" si="2"/>
        <v>32369.866199999997</v>
      </c>
      <c r="H20" s="64">
        <v>28392.21</v>
      </c>
      <c r="I20" s="65">
        <f t="shared" si="3"/>
        <v>33502.807799999995</v>
      </c>
      <c r="J20" s="66">
        <f t="shared" si="4"/>
        <v>1.0349998851709803</v>
      </c>
      <c r="K20" s="67">
        <v>47512.65</v>
      </c>
      <c r="L20" s="68">
        <v>47512.65</v>
      </c>
      <c r="M20" s="69">
        <f t="shared" si="5"/>
        <v>1.7320098468618323</v>
      </c>
    </row>
    <row r="21" spans="1:13" s="58" customFormat="1" ht="13.5" customHeight="1">
      <c r="A21" s="59">
        <v>15</v>
      </c>
      <c r="B21" s="60" t="s">
        <v>85</v>
      </c>
      <c r="C21" s="61">
        <v>6157.61</v>
      </c>
      <c r="D21" s="62">
        <v>6710.68</v>
      </c>
      <c r="E21" s="63">
        <f t="shared" si="0"/>
        <v>1.0898189394911337</v>
      </c>
      <c r="F21" s="64">
        <f t="shared" si="1"/>
        <v>6710.68</v>
      </c>
      <c r="G21" s="65">
        <f t="shared" si="2"/>
        <v>7918.6024</v>
      </c>
      <c r="H21" s="64">
        <v>6945.55</v>
      </c>
      <c r="I21" s="65">
        <f t="shared" si="3"/>
        <v>8195.749</v>
      </c>
      <c r="J21" s="66">
        <f t="shared" si="4"/>
        <v>1.0349994337384587</v>
      </c>
      <c r="K21" s="67">
        <v>12165.52</v>
      </c>
      <c r="L21" s="68">
        <v>12165.52</v>
      </c>
      <c r="M21" s="69">
        <f t="shared" si="5"/>
        <v>1.8128595015706306</v>
      </c>
    </row>
    <row r="22" spans="1:13" s="58" customFormat="1" ht="12.75">
      <c r="A22" s="59">
        <v>16</v>
      </c>
      <c r="B22" s="60" t="s">
        <v>86</v>
      </c>
      <c r="C22" s="61">
        <v>2388.08</v>
      </c>
      <c r="D22" s="62">
        <v>2388.08</v>
      </c>
      <c r="E22" s="63">
        <f t="shared" si="0"/>
        <v>1</v>
      </c>
      <c r="F22" s="64">
        <f t="shared" si="1"/>
        <v>2388.08</v>
      </c>
      <c r="G22" s="65">
        <f t="shared" si="2"/>
        <v>2817.9343999999996</v>
      </c>
      <c r="H22" s="64">
        <v>2471.66</v>
      </c>
      <c r="I22" s="65">
        <f t="shared" si="3"/>
        <v>2916.5588</v>
      </c>
      <c r="J22" s="66">
        <f t="shared" si="4"/>
        <v>1.0349988275099662</v>
      </c>
      <c r="K22" s="67">
        <v>2388.08</v>
      </c>
      <c r="L22" s="68">
        <v>7508.23</v>
      </c>
      <c r="M22" s="69">
        <f t="shared" si="5"/>
        <v>3.144044588121001</v>
      </c>
    </row>
    <row r="23" spans="1:13" s="58" customFormat="1" ht="12.75">
      <c r="A23" s="47">
        <v>17</v>
      </c>
      <c r="B23" s="48" t="s">
        <v>87</v>
      </c>
      <c r="C23" s="49"/>
      <c r="D23" s="50">
        <v>1227.67</v>
      </c>
      <c r="E23" s="51"/>
      <c r="F23" s="52">
        <v>4230.5</v>
      </c>
      <c r="G23" s="53">
        <f>+F23*1.18</f>
        <v>4991.99</v>
      </c>
      <c r="H23" s="52">
        <v>4230.5</v>
      </c>
      <c r="I23" s="53">
        <f>+H23*1.18</f>
        <v>4991.99</v>
      </c>
      <c r="J23" s="66">
        <f>+F23/D23</f>
        <v>3.445958604510984</v>
      </c>
      <c r="K23" s="67">
        <v>4230.5</v>
      </c>
      <c r="L23" s="68">
        <v>4230.5</v>
      </c>
      <c r="M23" s="69">
        <f>+L23/D23</f>
        <v>3.445958604510984</v>
      </c>
    </row>
    <row r="24" spans="1:13" s="58" customFormat="1" ht="12.75">
      <c r="A24" s="71">
        <v>18</v>
      </c>
      <c r="B24" s="72" t="s">
        <v>88</v>
      </c>
      <c r="C24" s="73">
        <v>1283.43</v>
      </c>
      <c r="D24" s="74">
        <v>1506.25</v>
      </c>
      <c r="E24" s="75">
        <f t="shared" si="0"/>
        <v>1.1736128966908985</v>
      </c>
      <c r="F24" s="76">
        <f>+D24</f>
        <v>1506.25</v>
      </c>
      <c r="G24" s="77">
        <f>+F24*1.18</f>
        <v>1777.375</v>
      </c>
      <c r="H24" s="76">
        <v>3051.4</v>
      </c>
      <c r="I24" s="77">
        <f>+H24*1.18</f>
        <v>3600.652</v>
      </c>
      <c r="J24" s="66">
        <f>+H24/F24</f>
        <v>2.025825726141079</v>
      </c>
      <c r="K24" s="78">
        <v>1506.25</v>
      </c>
      <c r="L24" s="79">
        <v>4881.18</v>
      </c>
      <c r="M24" s="80">
        <f t="shared" si="5"/>
        <v>3.2406174273858923</v>
      </c>
    </row>
    <row r="25" spans="3:13" s="81" customFormat="1" ht="28.5" customHeight="1">
      <c r="C25" s="94" t="s">
        <v>89</v>
      </c>
      <c r="D25" s="95"/>
      <c r="E25" s="96"/>
      <c r="F25" s="97" t="s">
        <v>90</v>
      </c>
      <c r="G25" s="98"/>
      <c r="H25" s="98"/>
      <c r="I25" s="98"/>
      <c r="J25" s="99"/>
      <c r="K25" s="82"/>
      <c r="L25" s="83"/>
      <c r="M25" s="84"/>
    </row>
    <row r="31" ht="12.75">
      <c r="B31" s="36" t="s">
        <v>91</v>
      </c>
    </row>
    <row r="32" ht="12.75">
      <c r="B32" s="36" t="s">
        <v>92</v>
      </c>
    </row>
  </sheetData>
  <sheetProtection/>
  <mergeCells count="14">
    <mergeCell ref="K4:M4"/>
    <mergeCell ref="E5:E6"/>
    <mergeCell ref="C25:E25"/>
    <mergeCell ref="F25:J25"/>
    <mergeCell ref="A4:A6"/>
    <mergeCell ref="B4:B6"/>
    <mergeCell ref="C4:E4"/>
    <mergeCell ref="F4:J4"/>
    <mergeCell ref="F5:G5"/>
    <mergeCell ref="H5:I5"/>
    <mergeCell ref="J5:J6"/>
    <mergeCell ref="K5:K6"/>
    <mergeCell ref="L5:L6"/>
    <mergeCell ref="M5:M6"/>
  </mergeCells>
  <conditionalFormatting sqref="L7:IV24 A7:E24 F7:K23 J24:K24">
    <cfRule type="expression" priority="1" dxfId="0" stopIfTrue="1">
      <formula>MOD(ROW(A7),2)=0</formula>
    </cfRule>
  </conditionalFormatting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6"/>
  <sheetViews>
    <sheetView showGridLines="0" tabSelected="1" view="pageBreakPreview" zoomScale="85" zoomScaleNormal="85" zoomScaleSheetLayoutView="85" zoomScalePageLayoutView="0" workbookViewId="0" topLeftCell="A1">
      <selection activeCell="C5" sqref="C5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0</v>
      </c>
      <c r="L1" s="2"/>
    </row>
    <row r="2" ht="15.75">
      <c r="L2" s="2"/>
    </row>
    <row r="3" spans="1:12" ht="18.75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L3" s="2"/>
    </row>
    <row r="4" spans="1:12" ht="38.25" customHeight="1">
      <c r="A4" s="118" t="s">
        <v>98</v>
      </c>
      <c r="B4" s="118"/>
      <c r="C4" s="118"/>
      <c r="D4" s="118"/>
      <c r="E4" s="118"/>
      <c r="F4" s="118"/>
      <c r="G4" s="118"/>
      <c r="H4" s="118"/>
      <c r="I4" s="118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120" t="s">
        <v>1</v>
      </c>
      <c r="D6" s="120"/>
      <c r="E6" s="120"/>
      <c r="F6" s="120"/>
      <c r="G6" s="120"/>
      <c r="H6" s="28"/>
      <c r="I6" s="28"/>
      <c r="L6" s="2"/>
    </row>
    <row r="7" spans="1:12" ht="15.75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L7" s="2"/>
    </row>
    <row r="8" ht="15.75">
      <c r="L8" s="2"/>
    </row>
    <row r="9" spans="1:9" s="5" customFormat="1" ht="78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1.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.7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.7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f>'2016-2015'!G8</f>
        <v>5413.4388</v>
      </c>
      <c r="E14" s="22">
        <v>42370</v>
      </c>
      <c r="F14" s="22">
        <v>42551</v>
      </c>
      <c r="G14" s="121" t="s">
        <v>95</v>
      </c>
      <c r="H14" s="121" t="s">
        <v>51</v>
      </c>
      <c r="I14" s="121" t="s">
        <v>96</v>
      </c>
    </row>
    <row r="15" spans="1:9" ht="15.75">
      <c r="A15" s="6"/>
      <c r="B15" s="30" t="s">
        <v>19</v>
      </c>
      <c r="C15" s="6" t="s">
        <v>12</v>
      </c>
      <c r="D15" s="20">
        <f>'2016-2015'!G13</f>
        <v>4390.2726</v>
      </c>
      <c r="E15" s="22">
        <v>42370</v>
      </c>
      <c r="F15" s="22">
        <v>42551</v>
      </c>
      <c r="G15" s="122"/>
      <c r="H15" s="122"/>
      <c r="I15" s="122"/>
    </row>
    <row r="16" spans="1:9" ht="15.75">
      <c r="A16" s="6"/>
      <c r="B16" s="30" t="s">
        <v>21</v>
      </c>
      <c r="C16" s="6" t="s">
        <v>12</v>
      </c>
      <c r="D16" s="20">
        <f>'2016-2015'!G24</f>
        <v>1777.375</v>
      </c>
      <c r="E16" s="22">
        <v>42370</v>
      </c>
      <c r="F16" s="22">
        <v>42551</v>
      </c>
      <c r="G16" s="122"/>
      <c r="H16" s="122"/>
      <c r="I16" s="122"/>
    </row>
    <row r="17" spans="1:9" ht="15.75">
      <c r="A17" s="6"/>
      <c r="B17" s="30" t="s">
        <v>25</v>
      </c>
      <c r="C17" s="6" t="s">
        <v>12</v>
      </c>
      <c r="D17" s="20">
        <f>'2016-2015'!G18</f>
        <v>3737.1426</v>
      </c>
      <c r="E17" s="22">
        <v>42370</v>
      </c>
      <c r="F17" s="22">
        <v>42551</v>
      </c>
      <c r="G17" s="122"/>
      <c r="H17" s="122"/>
      <c r="I17" s="122"/>
    </row>
    <row r="18" spans="1:9" ht="15.75">
      <c r="A18" s="6"/>
      <c r="B18" s="30" t="s">
        <v>26</v>
      </c>
      <c r="C18" s="6" t="s">
        <v>12</v>
      </c>
      <c r="D18" s="20">
        <f>'2016-2015'!G19</f>
        <v>4186.639999999999</v>
      </c>
      <c r="E18" s="22">
        <v>42370</v>
      </c>
      <c r="F18" s="22">
        <v>42551</v>
      </c>
      <c r="G18" s="122"/>
      <c r="H18" s="122"/>
      <c r="I18" s="122"/>
    </row>
    <row r="19" spans="1:9" ht="31.5" customHeight="1">
      <c r="A19" s="6"/>
      <c r="B19" s="30" t="s">
        <v>93</v>
      </c>
      <c r="C19" s="6" t="s">
        <v>12</v>
      </c>
      <c r="D19" s="33">
        <f>'2016-2015'!G22</f>
        <v>2817.9343999999996</v>
      </c>
      <c r="E19" s="22">
        <v>42370</v>
      </c>
      <c r="F19" s="22">
        <v>42551</v>
      </c>
      <c r="G19" s="122"/>
      <c r="H19" s="122"/>
      <c r="I19" s="122"/>
    </row>
    <row r="20" spans="1:9" ht="27" customHeight="1">
      <c r="A20" s="6"/>
      <c r="B20" s="30" t="s">
        <v>94</v>
      </c>
      <c r="C20" s="6" t="s">
        <v>12</v>
      </c>
      <c r="D20" s="33">
        <f>'2016-2015'!G23</f>
        <v>4991.99</v>
      </c>
      <c r="E20" s="22">
        <v>42370</v>
      </c>
      <c r="F20" s="22">
        <v>42551</v>
      </c>
      <c r="G20" s="123"/>
      <c r="H20" s="123"/>
      <c r="I20" s="123"/>
    </row>
    <row r="21" spans="1:9" ht="15.75">
      <c r="A21" s="6"/>
      <c r="B21" s="19" t="s">
        <v>29</v>
      </c>
      <c r="C21" s="6" t="s">
        <v>12</v>
      </c>
      <c r="D21" s="23"/>
      <c r="E21" s="6"/>
      <c r="F21" s="7"/>
      <c r="G21" s="7"/>
      <c r="H21" s="7"/>
      <c r="I21" s="7"/>
    </row>
    <row r="22" spans="1:9" ht="31.5">
      <c r="A22" s="6"/>
      <c r="B22" s="19" t="s">
        <v>30</v>
      </c>
      <c r="C22" s="6" t="s">
        <v>12</v>
      </c>
      <c r="D22" s="23"/>
      <c r="E22" s="6"/>
      <c r="F22" s="7"/>
      <c r="G22" s="7"/>
      <c r="H22" s="7"/>
      <c r="I22" s="7"/>
    </row>
    <row r="23" spans="1:9" ht="31.5">
      <c r="A23" s="6"/>
      <c r="B23" s="19" t="s">
        <v>31</v>
      </c>
      <c r="C23" s="6" t="s">
        <v>32</v>
      </c>
      <c r="D23" s="23"/>
      <c r="E23" s="6"/>
      <c r="F23" s="7"/>
      <c r="G23" s="7"/>
      <c r="H23" s="7"/>
      <c r="I23" s="7"/>
    </row>
    <row r="24" spans="1:9" s="18" customFormat="1" ht="15.75">
      <c r="A24" s="12"/>
      <c r="B24" s="13" t="s">
        <v>46</v>
      </c>
      <c r="C24" s="14"/>
      <c r="D24" s="24"/>
      <c r="E24" s="15"/>
      <c r="F24" s="16"/>
      <c r="G24" s="16"/>
      <c r="H24" s="16"/>
      <c r="I24" s="17"/>
    </row>
    <row r="25" spans="1:6" ht="15.75">
      <c r="A25" s="6"/>
      <c r="B25" s="19" t="s">
        <v>33</v>
      </c>
      <c r="C25" s="6" t="s">
        <v>12</v>
      </c>
      <c r="D25" s="25"/>
      <c r="F25" s="7"/>
    </row>
    <row r="26" spans="1:9" ht="15.75" customHeight="1">
      <c r="A26" s="6"/>
      <c r="B26" s="21" t="s">
        <v>13</v>
      </c>
      <c r="C26" s="6" t="s">
        <v>12</v>
      </c>
      <c r="D26" s="20">
        <f>'2016-2015'!F7</f>
        <v>13995.91</v>
      </c>
      <c r="E26" s="22">
        <v>42370</v>
      </c>
      <c r="F26" s="22">
        <v>42551</v>
      </c>
      <c r="G26" s="115" t="str">
        <f>G14</f>
        <v>Приказ № 567-п от 16.12.2015</v>
      </c>
      <c r="H26" s="115" t="str">
        <f>H14</f>
        <v>Региональная энергетическая комиссия
Красноярского
края</v>
      </c>
      <c r="I26" s="115" t="str">
        <f>I14</f>
        <v>Общественно-
политическая газета
Шушенского района
"Ленинская искра"
№ 2 от 14.01.2016</v>
      </c>
    </row>
    <row r="27" spans="1:9" ht="15.75">
      <c r="A27" s="6"/>
      <c r="B27" s="21" t="s">
        <v>14</v>
      </c>
      <c r="C27" s="6" t="s">
        <v>12</v>
      </c>
      <c r="D27" s="20">
        <f>'2016-2015'!F8</f>
        <v>4587.66</v>
      </c>
      <c r="E27" s="22">
        <v>42370</v>
      </c>
      <c r="F27" s="22">
        <v>42551</v>
      </c>
      <c r="G27" s="116"/>
      <c r="H27" s="116"/>
      <c r="I27" s="116"/>
    </row>
    <row r="28" spans="1:9" ht="15.75">
      <c r="A28" s="6"/>
      <c r="B28" s="21" t="s">
        <v>15</v>
      </c>
      <c r="C28" s="6" t="s">
        <v>12</v>
      </c>
      <c r="D28" s="20">
        <f>'2016-2015'!F9</f>
        <v>4108.67</v>
      </c>
      <c r="E28" s="22">
        <v>42370</v>
      </c>
      <c r="F28" s="22">
        <v>42551</v>
      </c>
      <c r="G28" s="116"/>
      <c r="H28" s="116"/>
      <c r="I28" s="116"/>
    </row>
    <row r="29" spans="1:9" ht="15.75">
      <c r="A29" s="6"/>
      <c r="B29" s="21" t="s">
        <v>16</v>
      </c>
      <c r="C29" s="6" t="s">
        <v>12</v>
      </c>
      <c r="D29" s="20">
        <f>'2016-2015'!F10</f>
        <v>7668.08</v>
      </c>
      <c r="E29" s="22">
        <v>42370</v>
      </c>
      <c r="F29" s="22">
        <v>42551</v>
      </c>
      <c r="G29" s="116"/>
      <c r="H29" s="116"/>
      <c r="I29" s="116"/>
    </row>
    <row r="30" spans="1:9" ht="15.75">
      <c r="A30" s="6"/>
      <c r="B30" s="21" t="s">
        <v>17</v>
      </c>
      <c r="C30" s="6" t="s">
        <v>12</v>
      </c>
      <c r="D30" s="20">
        <f>'2016-2015'!F11</f>
        <v>3771.04</v>
      </c>
      <c r="E30" s="22">
        <v>42370</v>
      </c>
      <c r="F30" s="22">
        <v>42551</v>
      </c>
      <c r="G30" s="116"/>
      <c r="H30" s="116"/>
      <c r="I30" s="116"/>
    </row>
    <row r="31" spans="1:9" ht="15.75">
      <c r="A31" s="6"/>
      <c r="B31" s="21" t="s">
        <v>18</v>
      </c>
      <c r="C31" s="6" t="s">
        <v>12</v>
      </c>
      <c r="D31" s="20">
        <f>'2016-2015'!F12</f>
        <v>5029.87</v>
      </c>
      <c r="E31" s="22">
        <v>42370</v>
      </c>
      <c r="F31" s="22">
        <v>42551</v>
      </c>
      <c r="G31" s="116"/>
      <c r="H31" s="116"/>
      <c r="I31" s="116"/>
    </row>
    <row r="32" spans="1:9" ht="15.75">
      <c r="A32" s="6"/>
      <c r="B32" s="21" t="s">
        <v>19</v>
      </c>
      <c r="C32" s="6" t="s">
        <v>12</v>
      </c>
      <c r="D32" s="20">
        <f>'2016-2015'!F13</f>
        <v>3720.57</v>
      </c>
      <c r="E32" s="22">
        <v>42370</v>
      </c>
      <c r="F32" s="22">
        <v>42551</v>
      </c>
      <c r="G32" s="116"/>
      <c r="H32" s="116"/>
      <c r="I32" s="116"/>
    </row>
    <row r="33" spans="1:9" ht="15.75">
      <c r="A33" s="6"/>
      <c r="B33" s="21" t="s">
        <v>20</v>
      </c>
      <c r="C33" s="6" t="s">
        <v>12</v>
      </c>
      <c r="D33" s="20">
        <f>'2016-2015'!F14</f>
        <v>11434.28</v>
      </c>
      <c r="E33" s="22">
        <v>42370</v>
      </c>
      <c r="F33" s="22">
        <v>42551</v>
      </c>
      <c r="G33" s="116"/>
      <c r="H33" s="116"/>
      <c r="I33" s="116"/>
    </row>
    <row r="34" spans="1:9" ht="15.75">
      <c r="A34" s="6"/>
      <c r="B34" s="21" t="s">
        <v>21</v>
      </c>
      <c r="C34" s="6" t="s">
        <v>12</v>
      </c>
      <c r="D34" s="20">
        <f>'2016-2015'!F24</f>
        <v>1506.25</v>
      </c>
      <c r="E34" s="22">
        <v>42370</v>
      </c>
      <c r="F34" s="22">
        <v>42551</v>
      </c>
      <c r="G34" s="116"/>
      <c r="H34" s="116"/>
      <c r="I34" s="116"/>
    </row>
    <row r="35" spans="1:9" ht="15.75">
      <c r="A35" s="6"/>
      <c r="B35" s="21" t="s">
        <v>22</v>
      </c>
      <c r="C35" s="6" t="s">
        <v>12</v>
      </c>
      <c r="D35" s="20">
        <f>'2016-2015'!F15</f>
        <v>9476.89</v>
      </c>
      <c r="E35" s="22">
        <v>42370</v>
      </c>
      <c r="F35" s="22">
        <v>42551</v>
      </c>
      <c r="G35" s="116"/>
      <c r="H35" s="116"/>
      <c r="I35" s="116"/>
    </row>
    <row r="36" spans="1:9" ht="15.75">
      <c r="A36" s="6"/>
      <c r="B36" s="21" t="s">
        <v>23</v>
      </c>
      <c r="C36" s="6" t="s">
        <v>12</v>
      </c>
      <c r="D36" s="20">
        <f>'2016-2015'!F16</f>
        <v>8495.98</v>
      </c>
      <c r="E36" s="22">
        <v>42370</v>
      </c>
      <c r="F36" s="22">
        <v>42551</v>
      </c>
      <c r="G36" s="116"/>
      <c r="H36" s="116"/>
      <c r="I36" s="116"/>
    </row>
    <row r="37" spans="1:9" ht="15.75">
      <c r="A37" s="6"/>
      <c r="B37" s="21" t="s">
        <v>24</v>
      </c>
      <c r="C37" s="6" t="s">
        <v>12</v>
      </c>
      <c r="D37" s="20">
        <f>'2016-2015'!F17</f>
        <v>4351.57</v>
      </c>
      <c r="E37" s="22">
        <v>42370</v>
      </c>
      <c r="F37" s="22">
        <v>42551</v>
      </c>
      <c r="G37" s="116"/>
      <c r="H37" s="116"/>
      <c r="I37" s="116"/>
    </row>
    <row r="38" spans="1:9" ht="15.75">
      <c r="A38" s="6"/>
      <c r="B38" s="21" t="s">
        <v>25</v>
      </c>
      <c r="C38" s="6" t="s">
        <v>12</v>
      </c>
      <c r="D38" s="20">
        <f>'2016-2015'!F18</f>
        <v>3167.07</v>
      </c>
      <c r="E38" s="22">
        <v>42370</v>
      </c>
      <c r="F38" s="22">
        <v>42551</v>
      </c>
      <c r="G38" s="116"/>
      <c r="H38" s="116"/>
      <c r="I38" s="116"/>
    </row>
    <row r="39" spans="1:9" ht="15.75">
      <c r="A39" s="6"/>
      <c r="B39" s="21" t="s">
        <v>26</v>
      </c>
      <c r="C39" s="6" t="s">
        <v>12</v>
      </c>
      <c r="D39" s="20">
        <f>'2016-2015'!F19</f>
        <v>3548</v>
      </c>
      <c r="E39" s="22">
        <v>42370</v>
      </c>
      <c r="F39" s="22">
        <v>42551</v>
      </c>
      <c r="G39" s="116"/>
      <c r="H39" s="116"/>
      <c r="I39" s="116"/>
    </row>
    <row r="40" spans="1:9" ht="15.75">
      <c r="A40" s="6"/>
      <c r="B40" s="21" t="s">
        <v>27</v>
      </c>
      <c r="C40" s="6" t="s">
        <v>12</v>
      </c>
      <c r="D40" s="20">
        <f>'2016-2015'!F20</f>
        <v>27432.09</v>
      </c>
      <c r="E40" s="22">
        <v>42370</v>
      </c>
      <c r="F40" s="22">
        <v>42551</v>
      </c>
      <c r="G40" s="116"/>
      <c r="H40" s="116"/>
      <c r="I40" s="116"/>
    </row>
    <row r="41" spans="1:9" ht="15.75">
      <c r="A41" s="6"/>
      <c r="B41" s="21" t="s">
        <v>28</v>
      </c>
      <c r="C41" s="6" t="s">
        <v>12</v>
      </c>
      <c r="D41" s="20">
        <f>'2016-2015'!F21</f>
        <v>6710.68</v>
      </c>
      <c r="E41" s="22">
        <v>42370</v>
      </c>
      <c r="F41" s="22">
        <v>42551</v>
      </c>
      <c r="G41" s="116"/>
      <c r="H41" s="116"/>
      <c r="I41" s="116"/>
    </row>
    <row r="42" spans="1:9" ht="15.75">
      <c r="A42" s="6"/>
      <c r="B42" s="85" t="s">
        <v>94</v>
      </c>
      <c r="C42" s="6" t="s">
        <v>12</v>
      </c>
      <c r="D42" s="20">
        <f>'2016-2015'!F23</f>
        <v>4230.5</v>
      </c>
      <c r="E42" s="22">
        <v>42370</v>
      </c>
      <c r="F42" s="22">
        <v>42551</v>
      </c>
      <c r="G42" s="117"/>
      <c r="H42" s="117"/>
      <c r="I42" s="117"/>
    </row>
    <row r="43" spans="1:9" ht="15.75">
      <c r="A43" s="6"/>
      <c r="B43" s="19" t="s">
        <v>29</v>
      </c>
      <c r="C43" s="6" t="s">
        <v>12</v>
      </c>
      <c r="D43" s="23"/>
      <c r="E43" s="6"/>
      <c r="F43" s="7"/>
      <c r="G43" s="7"/>
      <c r="H43" s="7"/>
      <c r="I43" s="7"/>
    </row>
    <row r="44" spans="1:9" ht="31.5">
      <c r="A44" s="6"/>
      <c r="B44" s="19" t="s">
        <v>30</v>
      </c>
      <c r="C44" s="6" t="s">
        <v>12</v>
      </c>
      <c r="D44" s="23"/>
      <c r="E44" s="6"/>
      <c r="F44" s="7"/>
      <c r="G44" s="7"/>
      <c r="H44" s="7"/>
      <c r="I44" s="7"/>
    </row>
    <row r="45" spans="1:9" ht="31.5">
      <c r="A45" s="6"/>
      <c r="B45" s="19" t="s">
        <v>31</v>
      </c>
      <c r="C45" s="6" t="s">
        <v>32</v>
      </c>
      <c r="D45" s="23"/>
      <c r="E45" s="6"/>
      <c r="F45" s="7"/>
      <c r="G45" s="7"/>
      <c r="H45" s="7"/>
      <c r="I45" s="7"/>
    </row>
    <row r="46" spans="1:9" s="18" customFormat="1" ht="15.75">
      <c r="A46" s="12"/>
      <c r="B46" s="13" t="s">
        <v>47</v>
      </c>
      <c r="C46" s="14"/>
      <c r="D46" s="24"/>
      <c r="E46" s="15"/>
      <c r="F46" s="16"/>
      <c r="G46" s="16"/>
      <c r="H46" s="16"/>
      <c r="I46" s="17"/>
    </row>
    <row r="47" spans="1:6" ht="15.75">
      <c r="A47" s="6"/>
      <c r="B47" s="19" t="s">
        <v>33</v>
      </c>
      <c r="C47" s="6" t="s">
        <v>12</v>
      </c>
      <c r="D47" s="25"/>
      <c r="F47" s="7"/>
    </row>
    <row r="48" spans="1:9" ht="15.75" customHeight="1">
      <c r="A48" s="6"/>
      <c r="B48" s="21" t="s">
        <v>13</v>
      </c>
      <c r="C48" s="6" t="s">
        <v>12</v>
      </c>
      <c r="D48" s="31">
        <f aca="true" t="shared" si="0" ref="D48:D63">D26</f>
        <v>13995.91</v>
      </c>
      <c r="E48" s="22">
        <v>42370</v>
      </c>
      <c r="F48" s="22">
        <v>42551</v>
      </c>
      <c r="G48" s="115" t="str">
        <f>G26</f>
        <v>Приказ № 567-п от 16.12.2015</v>
      </c>
      <c r="H48" s="115" t="str">
        <f>H26</f>
        <v>Региональная энергетическая комиссия
Красноярского
края</v>
      </c>
      <c r="I48" s="115" t="str">
        <f>I26</f>
        <v>Общественно-
политическая газета
Шушенского района
"Ленинская искра"
№ 2 от 14.01.2016</v>
      </c>
    </row>
    <row r="49" spans="1:9" ht="15.75">
      <c r="A49" s="6"/>
      <c r="B49" s="21" t="s">
        <v>14</v>
      </c>
      <c r="C49" s="6" t="s">
        <v>12</v>
      </c>
      <c r="D49" s="31">
        <f t="shared" si="0"/>
        <v>4587.66</v>
      </c>
      <c r="E49" s="22">
        <v>42370</v>
      </c>
      <c r="F49" s="22">
        <v>42551</v>
      </c>
      <c r="G49" s="116"/>
      <c r="H49" s="116"/>
      <c r="I49" s="116"/>
    </row>
    <row r="50" spans="1:9" ht="15.75">
      <c r="A50" s="6"/>
      <c r="B50" s="21" t="s">
        <v>15</v>
      </c>
      <c r="C50" s="6" t="s">
        <v>12</v>
      </c>
      <c r="D50" s="31">
        <f t="shared" si="0"/>
        <v>4108.67</v>
      </c>
      <c r="E50" s="22">
        <v>42370</v>
      </c>
      <c r="F50" s="22">
        <v>42551</v>
      </c>
      <c r="G50" s="116"/>
      <c r="H50" s="116"/>
      <c r="I50" s="116"/>
    </row>
    <row r="51" spans="1:9" ht="15.75">
      <c r="A51" s="6"/>
      <c r="B51" s="21" t="s">
        <v>16</v>
      </c>
      <c r="C51" s="6" t="s">
        <v>12</v>
      </c>
      <c r="D51" s="31">
        <f t="shared" si="0"/>
        <v>7668.08</v>
      </c>
      <c r="E51" s="22">
        <v>42370</v>
      </c>
      <c r="F51" s="22">
        <v>42551</v>
      </c>
      <c r="G51" s="116"/>
      <c r="H51" s="116"/>
      <c r="I51" s="116"/>
    </row>
    <row r="52" spans="1:9" ht="15.75">
      <c r="A52" s="6"/>
      <c r="B52" s="21" t="s">
        <v>17</v>
      </c>
      <c r="C52" s="6" t="s">
        <v>12</v>
      </c>
      <c r="D52" s="31">
        <f t="shared" si="0"/>
        <v>3771.04</v>
      </c>
      <c r="E52" s="22">
        <v>42370</v>
      </c>
      <c r="F52" s="22">
        <v>42551</v>
      </c>
      <c r="G52" s="116"/>
      <c r="H52" s="116"/>
      <c r="I52" s="116"/>
    </row>
    <row r="53" spans="1:9" ht="15.75">
      <c r="A53" s="6"/>
      <c r="B53" s="21" t="s">
        <v>18</v>
      </c>
      <c r="C53" s="6" t="s">
        <v>12</v>
      </c>
      <c r="D53" s="31">
        <f t="shared" si="0"/>
        <v>5029.87</v>
      </c>
      <c r="E53" s="22">
        <v>42370</v>
      </c>
      <c r="F53" s="22">
        <v>42551</v>
      </c>
      <c r="G53" s="116"/>
      <c r="H53" s="116"/>
      <c r="I53" s="116"/>
    </row>
    <row r="54" spans="1:9" ht="15.75">
      <c r="A54" s="6"/>
      <c r="B54" s="21" t="s">
        <v>19</v>
      </c>
      <c r="C54" s="6" t="s">
        <v>12</v>
      </c>
      <c r="D54" s="31">
        <f t="shared" si="0"/>
        <v>3720.57</v>
      </c>
      <c r="E54" s="22">
        <v>42370</v>
      </c>
      <c r="F54" s="22">
        <v>42551</v>
      </c>
      <c r="G54" s="116"/>
      <c r="H54" s="116"/>
      <c r="I54" s="116"/>
    </row>
    <row r="55" spans="1:9" ht="15.75">
      <c r="A55" s="6"/>
      <c r="B55" s="21" t="s">
        <v>20</v>
      </c>
      <c r="C55" s="6" t="s">
        <v>12</v>
      </c>
      <c r="D55" s="31">
        <f t="shared" si="0"/>
        <v>11434.28</v>
      </c>
      <c r="E55" s="22">
        <v>42370</v>
      </c>
      <c r="F55" s="22">
        <v>42551</v>
      </c>
      <c r="G55" s="116"/>
      <c r="H55" s="116"/>
      <c r="I55" s="116"/>
    </row>
    <row r="56" spans="1:9" ht="15.75">
      <c r="A56" s="6"/>
      <c r="B56" s="21" t="s">
        <v>21</v>
      </c>
      <c r="C56" s="6" t="s">
        <v>12</v>
      </c>
      <c r="D56" s="31">
        <f t="shared" si="0"/>
        <v>1506.25</v>
      </c>
      <c r="E56" s="22">
        <v>42370</v>
      </c>
      <c r="F56" s="22">
        <v>42551</v>
      </c>
      <c r="G56" s="116"/>
      <c r="H56" s="116"/>
      <c r="I56" s="116"/>
    </row>
    <row r="57" spans="1:9" ht="15.75">
      <c r="A57" s="6"/>
      <c r="B57" s="21" t="s">
        <v>22</v>
      </c>
      <c r="C57" s="6" t="s">
        <v>12</v>
      </c>
      <c r="D57" s="31">
        <f t="shared" si="0"/>
        <v>9476.89</v>
      </c>
      <c r="E57" s="22">
        <v>42370</v>
      </c>
      <c r="F57" s="22">
        <v>42551</v>
      </c>
      <c r="G57" s="116"/>
      <c r="H57" s="116"/>
      <c r="I57" s="116"/>
    </row>
    <row r="58" spans="1:9" ht="15.75">
      <c r="A58" s="6"/>
      <c r="B58" s="21" t="s">
        <v>23</v>
      </c>
      <c r="C58" s="6" t="s">
        <v>12</v>
      </c>
      <c r="D58" s="31">
        <f t="shared" si="0"/>
        <v>8495.98</v>
      </c>
      <c r="E58" s="22">
        <v>42370</v>
      </c>
      <c r="F58" s="22">
        <v>42551</v>
      </c>
      <c r="G58" s="116"/>
      <c r="H58" s="116"/>
      <c r="I58" s="116"/>
    </row>
    <row r="59" spans="1:9" ht="15.75">
      <c r="A59" s="6"/>
      <c r="B59" s="21" t="s">
        <v>24</v>
      </c>
      <c r="C59" s="6" t="s">
        <v>12</v>
      </c>
      <c r="D59" s="31">
        <f t="shared" si="0"/>
        <v>4351.57</v>
      </c>
      <c r="E59" s="22">
        <v>42370</v>
      </c>
      <c r="F59" s="22">
        <v>42551</v>
      </c>
      <c r="G59" s="116"/>
      <c r="H59" s="116"/>
      <c r="I59" s="116"/>
    </row>
    <row r="60" spans="1:9" ht="15.75">
      <c r="A60" s="6"/>
      <c r="B60" s="21" t="s">
        <v>25</v>
      </c>
      <c r="C60" s="6" t="s">
        <v>12</v>
      </c>
      <c r="D60" s="31">
        <f t="shared" si="0"/>
        <v>3167.07</v>
      </c>
      <c r="E60" s="22">
        <v>42370</v>
      </c>
      <c r="F60" s="22">
        <v>42551</v>
      </c>
      <c r="G60" s="116"/>
      <c r="H60" s="116"/>
      <c r="I60" s="116"/>
    </row>
    <row r="61" spans="1:9" ht="15.75">
      <c r="A61" s="6"/>
      <c r="B61" s="21" t="s">
        <v>26</v>
      </c>
      <c r="C61" s="6" t="s">
        <v>12</v>
      </c>
      <c r="D61" s="31">
        <f t="shared" si="0"/>
        <v>3548</v>
      </c>
      <c r="E61" s="22">
        <v>42370</v>
      </c>
      <c r="F61" s="22">
        <v>42551</v>
      </c>
      <c r="G61" s="116"/>
      <c r="H61" s="116"/>
      <c r="I61" s="116"/>
    </row>
    <row r="62" spans="1:9" ht="15.75">
      <c r="A62" s="6"/>
      <c r="B62" s="21" t="s">
        <v>27</v>
      </c>
      <c r="C62" s="6" t="s">
        <v>12</v>
      </c>
      <c r="D62" s="31">
        <f t="shared" si="0"/>
        <v>27432.09</v>
      </c>
      <c r="E62" s="22">
        <v>42370</v>
      </c>
      <c r="F62" s="22">
        <v>42551</v>
      </c>
      <c r="G62" s="116"/>
      <c r="H62" s="116"/>
      <c r="I62" s="116"/>
    </row>
    <row r="63" spans="1:9" ht="15.75">
      <c r="A63" s="6"/>
      <c r="B63" s="21" t="s">
        <v>28</v>
      </c>
      <c r="C63" s="6" t="s">
        <v>12</v>
      </c>
      <c r="D63" s="31">
        <f t="shared" si="0"/>
        <v>6710.68</v>
      </c>
      <c r="E63" s="22">
        <v>42370</v>
      </c>
      <c r="F63" s="22">
        <v>42551</v>
      </c>
      <c r="G63" s="116"/>
      <c r="H63" s="116"/>
      <c r="I63" s="116"/>
    </row>
    <row r="64" spans="1:9" ht="15.75">
      <c r="A64" s="6"/>
      <c r="B64" s="85" t="s">
        <v>94</v>
      </c>
      <c r="C64" s="6" t="s">
        <v>12</v>
      </c>
      <c r="D64" s="31">
        <f>D42</f>
        <v>4230.5</v>
      </c>
      <c r="E64" s="22">
        <v>42370</v>
      </c>
      <c r="F64" s="22">
        <v>42551</v>
      </c>
      <c r="G64" s="117"/>
      <c r="H64" s="117"/>
      <c r="I64" s="117"/>
    </row>
    <row r="65" spans="1:9" ht="15.75">
      <c r="A65" s="6"/>
      <c r="B65" s="19" t="s">
        <v>29</v>
      </c>
      <c r="C65" s="6" t="s">
        <v>12</v>
      </c>
      <c r="D65" s="23"/>
      <c r="E65" s="6"/>
      <c r="F65" s="7"/>
      <c r="G65" s="7"/>
      <c r="H65" s="7"/>
      <c r="I65" s="7"/>
    </row>
    <row r="66" spans="1:9" ht="31.5">
      <c r="A66" s="6"/>
      <c r="B66" s="19" t="s">
        <v>30</v>
      </c>
      <c r="C66" s="6" t="s">
        <v>12</v>
      </c>
      <c r="D66" s="23"/>
      <c r="E66" s="6"/>
      <c r="F66" s="7"/>
      <c r="G66" s="7"/>
      <c r="H66" s="7"/>
      <c r="I66" s="7"/>
    </row>
    <row r="67" spans="1:9" ht="31.5">
      <c r="A67" s="6"/>
      <c r="B67" s="19" t="s">
        <v>31</v>
      </c>
      <c r="C67" s="6" t="s">
        <v>32</v>
      </c>
      <c r="D67" s="23"/>
      <c r="E67" s="6"/>
      <c r="F67" s="7"/>
      <c r="G67" s="7"/>
      <c r="H67" s="7"/>
      <c r="I67" s="7"/>
    </row>
    <row r="68" spans="1:9" s="18" customFormat="1" ht="47.25">
      <c r="A68" s="12">
        <v>2</v>
      </c>
      <c r="B68" s="26" t="s">
        <v>34</v>
      </c>
      <c r="C68" s="12" t="s">
        <v>12</v>
      </c>
      <c r="D68" s="27"/>
      <c r="E68" s="15"/>
      <c r="F68" s="16"/>
      <c r="G68" s="16"/>
      <c r="H68" s="16"/>
      <c r="I68" s="17"/>
    </row>
    <row r="69" spans="1:9" ht="35.25" customHeight="1">
      <c r="A69" s="6"/>
      <c r="B69" s="19" t="s">
        <v>44</v>
      </c>
      <c r="C69" s="6" t="s">
        <v>12</v>
      </c>
      <c r="D69" s="23"/>
      <c r="E69" s="6"/>
      <c r="F69" s="7"/>
      <c r="G69" s="7"/>
      <c r="H69" s="7"/>
      <c r="I69" s="7"/>
    </row>
    <row r="70" spans="1:9" ht="47.25">
      <c r="A70" s="6"/>
      <c r="B70" s="19" t="s">
        <v>43</v>
      </c>
      <c r="C70" s="6" t="s">
        <v>12</v>
      </c>
      <c r="D70" s="23"/>
      <c r="E70" s="6"/>
      <c r="F70" s="7"/>
      <c r="G70" s="7"/>
      <c r="H70" s="7"/>
      <c r="I70" s="7"/>
    </row>
    <row r="71" spans="1:9" ht="47.25">
      <c r="A71" s="6"/>
      <c r="B71" s="19" t="s">
        <v>45</v>
      </c>
      <c r="C71" s="6" t="s">
        <v>12</v>
      </c>
      <c r="D71" s="23"/>
      <c r="E71" s="6"/>
      <c r="F71" s="7"/>
      <c r="G71" s="7"/>
      <c r="H71" s="7"/>
      <c r="I71" s="7"/>
    </row>
    <row r="72" spans="1:9" ht="47.25">
      <c r="A72" s="6">
        <v>3</v>
      </c>
      <c r="B72" s="7" t="s">
        <v>35</v>
      </c>
      <c r="C72" s="6" t="s">
        <v>12</v>
      </c>
      <c r="D72" s="23"/>
      <c r="E72" s="6"/>
      <c r="F72" s="7"/>
      <c r="G72" s="7"/>
      <c r="H72" s="7"/>
      <c r="I72" s="7"/>
    </row>
    <row r="73" spans="1:9" ht="47.25">
      <c r="A73" s="6">
        <v>4</v>
      </c>
      <c r="B73" s="7" t="s">
        <v>36</v>
      </c>
      <c r="C73" s="6" t="s">
        <v>12</v>
      </c>
      <c r="D73" s="23"/>
      <c r="E73" s="6"/>
      <c r="F73" s="7"/>
      <c r="G73" s="7"/>
      <c r="H73" s="7"/>
      <c r="I73" s="7"/>
    </row>
    <row r="74" spans="1:9" ht="47.25">
      <c r="A74" s="6">
        <v>5</v>
      </c>
      <c r="B74" s="7" t="s">
        <v>37</v>
      </c>
      <c r="C74" s="6" t="s">
        <v>38</v>
      </c>
      <c r="D74" s="23"/>
      <c r="E74" s="6"/>
      <c r="F74" s="7"/>
      <c r="G74" s="7"/>
      <c r="H74" s="7"/>
      <c r="I74" s="7"/>
    </row>
    <row r="75" spans="1:9" ht="47.25">
      <c r="A75" s="6">
        <v>6</v>
      </c>
      <c r="B75" s="7" t="s">
        <v>39</v>
      </c>
      <c r="C75" s="6" t="s">
        <v>38</v>
      </c>
      <c r="D75" s="23"/>
      <c r="E75" s="6"/>
      <c r="F75" s="7"/>
      <c r="G75" s="7"/>
      <c r="H75" s="7"/>
      <c r="I75" s="7"/>
    </row>
    <row r="76" spans="1:9" ht="31.5">
      <c r="A76" s="6">
        <v>7</v>
      </c>
      <c r="B76" s="7" t="s">
        <v>40</v>
      </c>
      <c r="C76" s="6" t="s">
        <v>41</v>
      </c>
      <c r="D76" s="23"/>
      <c r="E76" s="6"/>
      <c r="F76" s="7"/>
      <c r="G76" s="7"/>
      <c r="H76" s="7"/>
      <c r="I76" s="7"/>
    </row>
  </sheetData>
  <sheetProtection/>
  <mergeCells count="13">
    <mergeCell ref="A3:I3"/>
    <mergeCell ref="A7:I7"/>
    <mergeCell ref="C6:G6"/>
    <mergeCell ref="A4:I4"/>
    <mergeCell ref="G14:G20"/>
    <mergeCell ref="H14:H20"/>
    <mergeCell ref="I14:I20"/>
    <mergeCell ref="G48:G64"/>
    <mergeCell ref="H48:H64"/>
    <mergeCell ref="I48:I64"/>
    <mergeCell ref="G26:G42"/>
    <mergeCell ref="H26:H42"/>
    <mergeCell ref="I26:I42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6"/>
  <sheetViews>
    <sheetView showGridLines="0" view="pageBreakPreview" zoomScale="85" zoomScaleNormal="85" zoomScaleSheetLayoutView="85" zoomScalePageLayoutView="0" workbookViewId="0" topLeftCell="A1">
      <selection activeCell="D9" sqref="D9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0</v>
      </c>
      <c r="L1" s="2"/>
    </row>
    <row r="2" ht="15.75">
      <c r="L2" s="2"/>
    </row>
    <row r="3" spans="1:12" ht="18.75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L3" s="2"/>
    </row>
    <row r="4" spans="1:12" ht="38.25" customHeight="1">
      <c r="A4" s="118" t="s">
        <v>97</v>
      </c>
      <c r="B4" s="118"/>
      <c r="C4" s="118"/>
      <c r="D4" s="118"/>
      <c r="E4" s="118"/>
      <c r="F4" s="118"/>
      <c r="G4" s="118"/>
      <c r="H4" s="118"/>
      <c r="I4" s="118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120" t="s">
        <v>1</v>
      </c>
      <c r="D6" s="120"/>
      <c r="E6" s="120"/>
      <c r="F6" s="120"/>
      <c r="G6" s="120"/>
      <c r="H6" s="28"/>
      <c r="I6" s="28"/>
      <c r="L6" s="2"/>
    </row>
    <row r="7" spans="1:12" ht="15.75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L7" s="2"/>
    </row>
    <row r="8" ht="15.75">
      <c r="L8" s="2"/>
    </row>
    <row r="9" spans="1:9" s="5" customFormat="1" ht="78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1.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.7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.7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f>'2016-2015'!I8</f>
        <v>5602.8524</v>
      </c>
      <c r="E14" s="22">
        <v>42552</v>
      </c>
      <c r="F14" s="22">
        <v>42735</v>
      </c>
      <c r="G14" s="121" t="str">
        <f>опубликовать!G14:G20</f>
        <v>Приказ № 567-п от 16.12.2015</v>
      </c>
      <c r="H14" s="121" t="s">
        <v>51</v>
      </c>
      <c r="I14" s="121" t="str">
        <f>опубликовать!I14:I20</f>
        <v>Общественно-
политическая газета
Шушенского района
"Ленинская искра"
№ 2 от 14.01.2016</v>
      </c>
    </row>
    <row r="15" spans="1:9" ht="15.75">
      <c r="A15" s="6"/>
      <c r="B15" s="30" t="s">
        <v>19</v>
      </c>
      <c r="C15" s="6" t="s">
        <v>12</v>
      </c>
      <c r="D15" s="20">
        <f>'2016-2015'!I13</f>
        <v>4543.932199999999</v>
      </c>
      <c r="E15" s="22">
        <v>42552</v>
      </c>
      <c r="F15" s="22">
        <v>42735</v>
      </c>
      <c r="G15" s="122"/>
      <c r="H15" s="122"/>
      <c r="I15" s="122"/>
    </row>
    <row r="16" spans="1:9" ht="15.75">
      <c r="A16" s="6"/>
      <c r="B16" s="30" t="s">
        <v>21</v>
      </c>
      <c r="C16" s="6" t="s">
        <v>12</v>
      </c>
      <c r="D16" s="20">
        <f>'2016-2015'!I24</f>
        <v>3600.652</v>
      </c>
      <c r="E16" s="22">
        <v>42552</v>
      </c>
      <c r="F16" s="22">
        <v>42735</v>
      </c>
      <c r="G16" s="122"/>
      <c r="H16" s="122"/>
      <c r="I16" s="122"/>
    </row>
    <row r="17" spans="1:9" ht="15.75">
      <c r="A17" s="6"/>
      <c r="B17" s="30" t="s">
        <v>25</v>
      </c>
      <c r="C17" s="6" t="s">
        <v>12</v>
      </c>
      <c r="D17" s="20">
        <f>'2016-2015'!I18</f>
        <v>3867.9456</v>
      </c>
      <c r="E17" s="22">
        <v>42552</v>
      </c>
      <c r="F17" s="22">
        <v>42735</v>
      </c>
      <c r="G17" s="122"/>
      <c r="H17" s="122"/>
      <c r="I17" s="122"/>
    </row>
    <row r="18" spans="1:9" ht="15.75">
      <c r="A18" s="6"/>
      <c r="B18" s="30" t="s">
        <v>26</v>
      </c>
      <c r="C18" s="6" t="s">
        <v>12</v>
      </c>
      <c r="D18" s="20">
        <f>'2016-2015'!I19</f>
        <v>4333.1723999999995</v>
      </c>
      <c r="E18" s="22">
        <v>42552</v>
      </c>
      <c r="F18" s="22">
        <v>42735</v>
      </c>
      <c r="G18" s="122"/>
      <c r="H18" s="122"/>
      <c r="I18" s="122"/>
    </row>
    <row r="19" spans="1:9" ht="15.75">
      <c r="A19" s="6"/>
      <c r="B19" s="30" t="s">
        <v>93</v>
      </c>
      <c r="C19" s="6" t="s">
        <v>12</v>
      </c>
      <c r="D19" s="20">
        <f>'2016-2015'!I22</f>
        <v>2916.5588</v>
      </c>
      <c r="E19" s="22">
        <v>42552</v>
      </c>
      <c r="F19" s="22">
        <v>42735</v>
      </c>
      <c r="G19" s="122"/>
      <c r="H19" s="122"/>
      <c r="I19" s="122"/>
    </row>
    <row r="20" spans="1:9" ht="15.75">
      <c r="A20" s="6"/>
      <c r="B20" s="30" t="s">
        <v>94</v>
      </c>
      <c r="C20" s="6" t="s">
        <v>12</v>
      </c>
      <c r="D20" s="20">
        <f>'2016-2015'!I23</f>
        <v>4991.99</v>
      </c>
      <c r="E20" s="22">
        <v>42552</v>
      </c>
      <c r="F20" s="22">
        <v>42735</v>
      </c>
      <c r="G20" s="123"/>
      <c r="H20" s="123"/>
      <c r="I20" s="123"/>
    </row>
    <row r="21" spans="1:9" ht="15.75">
      <c r="A21" s="6"/>
      <c r="B21" s="19" t="s">
        <v>29</v>
      </c>
      <c r="C21" s="6" t="s">
        <v>12</v>
      </c>
      <c r="D21" s="23"/>
      <c r="E21" s="6"/>
      <c r="F21" s="7"/>
      <c r="G21" s="7"/>
      <c r="H21" s="7"/>
      <c r="I21" s="7"/>
    </row>
    <row r="22" spans="1:9" ht="31.5">
      <c r="A22" s="6"/>
      <c r="B22" s="19" t="s">
        <v>30</v>
      </c>
      <c r="C22" s="6" t="s">
        <v>12</v>
      </c>
      <c r="D22" s="23"/>
      <c r="E22" s="6"/>
      <c r="F22" s="7"/>
      <c r="G22" s="7"/>
      <c r="H22" s="7"/>
      <c r="I22" s="7"/>
    </row>
    <row r="23" spans="1:9" ht="31.5">
      <c r="A23" s="6"/>
      <c r="B23" s="19" t="s">
        <v>31</v>
      </c>
      <c r="C23" s="6" t="s">
        <v>32</v>
      </c>
      <c r="D23" s="23"/>
      <c r="E23" s="6"/>
      <c r="F23" s="7"/>
      <c r="G23" s="7"/>
      <c r="H23" s="7"/>
      <c r="I23" s="7"/>
    </row>
    <row r="24" spans="1:9" s="18" customFormat="1" ht="15.75">
      <c r="A24" s="12"/>
      <c r="B24" s="13" t="s">
        <v>46</v>
      </c>
      <c r="C24" s="14"/>
      <c r="D24" s="24"/>
      <c r="E24" s="15"/>
      <c r="F24" s="16"/>
      <c r="G24" s="16"/>
      <c r="H24" s="16"/>
      <c r="I24" s="17"/>
    </row>
    <row r="25" spans="1:6" ht="15.75">
      <c r="A25" s="6"/>
      <c r="B25" s="19" t="s">
        <v>33</v>
      </c>
      <c r="C25" s="6" t="s">
        <v>12</v>
      </c>
      <c r="D25" s="25"/>
      <c r="F25" s="7"/>
    </row>
    <row r="26" spans="1:9" ht="15.75">
      <c r="A26" s="6"/>
      <c r="B26" s="21" t="s">
        <v>13</v>
      </c>
      <c r="C26" s="6" t="s">
        <v>12</v>
      </c>
      <c r="D26" s="20">
        <f>'2016-2015'!H7</f>
        <v>14485.77</v>
      </c>
      <c r="E26" s="22">
        <v>42552</v>
      </c>
      <c r="F26" s="22">
        <v>42735</v>
      </c>
      <c r="G26" s="115" t="str">
        <f>G14</f>
        <v>Приказ № 567-п от 16.12.2015</v>
      </c>
      <c r="H26" s="115" t="str">
        <f>H14</f>
        <v>Региональная энергетическая комиссия
Красноярского
края</v>
      </c>
      <c r="I26" s="115" t="str">
        <f>I14</f>
        <v>Общественно-
политическая газета
Шушенского района
"Ленинская искра"
№ 2 от 14.01.2016</v>
      </c>
    </row>
    <row r="27" spans="1:9" ht="15.75">
      <c r="A27" s="6"/>
      <c r="B27" s="21" t="s">
        <v>14</v>
      </c>
      <c r="C27" s="6" t="s">
        <v>12</v>
      </c>
      <c r="D27" s="20">
        <f>'2016-2015'!H8</f>
        <v>4748.18</v>
      </c>
      <c r="E27" s="22">
        <v>42552</v>
      </c>
      <c r="F27" s="22">
        <v>42735</v>
      </c>
      <c r="G27" s="116"/>
      <c r="H27" s="116"/>
      <c r="I27" s="116"/>
    </row>
    <row r="28" spans="1:9" ht="15.75">
      <c r="A28" s="6"/>
      <c r="B28" s="21" t="s">
        <v>15</v>
      </c>
      <c r="C28" s="6" t="s">
        <v>12</v>
      </c>
      <c r="D28" s="20">
        <f>'2016-2015'!H9</f>
        <v>4252.4</v>
      </c>
      <c r="E28" s="22">
        <v>42552</v>
      </c>
      <c r="F28" s="22">
        <v>42735</v>
      </c>
      <c r="G28" s="116"/>
      <c r="H28" s="116"/>
      <c r="I28" s="116"/>
    </row>
    <row r="29" spans="1:9" ht="15.75">
      <c r="A29" s="6"/>
      <c r="B29" s="21" t="s">
        <v>16</v>
      </c>
      <c r="C29" s="6" t="s">
        <v>12</v>
      </c>
      <c r="D29" s="20">
        <f>'2016-2015'!H10</f>
        <v>7936.32</v>
      </c>
      <c r="E29" s="22">
        <v>42552</v>
      </c>
      <c r="F29" s="22">
        <v>42735</v>
      </c>
      <c r="G29" s="116"/>
      <c r="H29" s="116"/>
      <c r="I29" s="116"/>
    </row>
    <row r="30" spans="1:9" ht="15.75">
      <c r="A30" s="6"/>
      <c r="B30" s="21" t="s">
        <v>17</v>
      </c>
      <c r="C30" s="6" t="s">
        <v>12</v>
      </c>
      <c r="D30" s="20">
        <f>'2016-2015'!H11</f>
        <v>3902.95</v>
      </c>
      <c r="E30" s="22">
        <v>42552</v>
      </c>
      <c r="F30" s="22">
        <v>42735</v>
      </c>
      <c r="G30" s="116"/>
      <c r="H30" s="116"/>
      <c r="I30" s="116"/>
    </row>
    <row r="31" spans="1:9" ht="15.75">
      <c r="A31" s="6"/>
      <c r="B31" s="21" t="s">
        <v>18</v>
      </c>
      <c r="C31" s="6" t="s">
        <v>12</v>
      </c>
      <c r="D31" s="20">
        <f>'2016-2015'!H12</f>
        <v>5205.86</v>
      </c>
      <c r="E31" s="22">
        <v>42552</v>
      </c>
      <c r="F31" s="22">
        <v>42735</v>
      </c>
      <c r="G31" s="116"/>
      <c r="H31" s="116"/>
      <c r="I31" s="116"/>
    </row>
    <row r="32" spans="1:9" ht="15.75">
      <c r="A32" s="6"/>
      <c r="B32" s="21" t="s">
        <v>19</v>
      </c>
      <c r="C32" s="6" t="s">
        <v>12</v>
      </c>
      <c r="D32" s="20">
        <f>'2016-2015'!H13</f>
        <v>3850.79</v>
      </c>
      <c r="E32" s="22">
        <v>42552</v>
      </c>
      <c r="F32" s="22">
        <v>42735</v>
      </c>
      <c r="G32" s="116"/>
      <c r="H32" s="116"/>
      <c r="I32" s="116"/>
    </row>
    <row r="33" spans="1:9" ht="15.75">
      <c r="A33" s="6"/>
      <c r="B33" s="21" t="s">
        <v>20</v>
      </c>
      <c r="C33" s="6" t="s">
        <v>12</v>
      </c>
      <c r="D33" s="20">
        <f>'2016-2015'!H14</f>
        <v>11834.48</v>
      </c>
      <c r="E33" s="22">
        <v>42552</v>
      </c>
      <c r="F33" s="22">
        <v>42735</v>
      </c>
      <c r="G33" s="116"/>
      <c r="H33" s="116"/>
      <c r="I33" s="116"/>
    </row>
    <row r="34" spans="1:9" ht="15.75">
      <c r="A34" s="6"/>
      <c r="B34" s="21" t="s">
        <v>21</v>
      </c>
      <c r="C34" s="6" t="s">
        <v>12</v>
      </c>
      <c r="D34" s="20">
        <f>'2016-2015'!H24</f>
        <v>3051.4</v>
      </c>
      <c r="E34" s="22">
        <v>42552</v>
      </c>
      <c r="F34" s="22">
        <v>42735</v>
      </c>
      <c r="G34" s="116"/>
      <c r="H34" s="116"/>
      <c r="I34" s="116"/>
    </row>
    <row r="35" spans="1:9" ht="15.75">
      <c r="A35" s="6"/>
      <c r="B35" s="21" t="s">
        <v>22</v>
      </c>
      <c r="C35" s="6" t="s">
        <v>12</v>
      </c>
      <c r="D35" s="20">
        <f>'2016-2015'!H15</f>
        <v>9808.58</v>
      </c>
      <c r="E35" s="22">
        <v>42552</v>
      </c>
      <c r="F35" s="22">
        <v>42735</v>
      </c>
      <c r="G35" s="116"/>
      <c r="H35" s="116"/>
      <c r="I35" s="116"/>
    </row>
    <row r="36" spans="1:9" ht="15.75">
      <c r="A36" s="6"/>
      <c r="B36" s="21" t="s">
        <v>23</v>
      </c>
      <c r="C36" s="6" t="s">
        <v>12</v>
      </c>
      <c r="D36" s="20">
        <f>'2016-2015'!H16</f>
        <v>8793.34</v>
      </c>
      <c r="E36" s="22">
        <v>42552</v>
      </c>
      <c r="F36" s="22">
        <v>42735</v>
      </c>
      <c r="G36" s="116"/>
      <c r="H36" s="116"/>
      <c r="I36" s="116"/>
    </row>
    <row r="37" spans="1:9" ht="15.75">
      <c r="A37" s="6"/>
      <c r="B37" s="21" t="s">
        <v>24</v>
      </c>
      <c r="C37" s="6" t="s">
        <v>12</v>
      </c>
      <c r="D37" s="20">
        <f>'2016-2015'!H17</f>
        <v>4503.87</v>
      </c>
      <c r="E37" s="22">
        <v>42552</v>
      </c>
      <c r="F37" s="22">
        <v>42735</v>
      </c>
      <c r="G37" s="116"/>
      <c r="H37" s="116"/>
      <c r="I37" s="116"/>
    </row>
    <row r="38" spans="1:9" ht="15.75">
      <c r="A38" s="6"/>
      <c r="B38" s="21" t="s">
        <v>25</v>
      </c>
      <c r="C38" s="6" t="s">
        <v>12</v>
      </c>
      <c r="D38" s="20">
        <f>'2016-2015'!H18</f>
        <v>3277.92</v>
      </c>
      <c r="E38" s="22">
        <v>42552</v>
      </c>
      <c r="F38" s="22">
        <v>42735</v>
      </c>
      <c r="G38" s="116"/>
      <c r="H38" s="116"/>
      <c r="I38" s="116"/>
    </row>
    <row r="39" spans="1:9" ht="15.75">
      <c r="A39" s="6"/>
      <c r="B39" s="21" t="s">
        <v>26</v>
      </c>
      <c r="C39" s="6" t="s">
        <v>12</v>
      </c>
      <c r="D39" s="20">
        <f>'2016-2015'!H19</f>
        <v>3672.18</v>
      </c>
      <c r="E39" s="22">
        <v>42552</v>
      </c>
      <c r="F39" s="22">
        <v>42735</v>
      </c>
      <c r="G39" s="116"/>
      <c r="H39" s="116"/>
      <c r="I39" s="116"/>
    </row>
    <row r="40" spans="1:9" ht="15.75">
      <c r="A40" s="6"/>
      <c r="B40" s="21" t="s">
        <v>27</v>
      </c>
      <c r="C40" s="6" t="s">
        <v>12</v>
      </c>
      <c r="D40" s="20">
        <f>'2016-2015'!H20</f>
        <v>28392.21</v>
      </c>
      <c r="E40" s="22">
        <v>42552</v>
      </c>
      <c r="F40" s="22">
        <v>42735</v>
      </c>
      <c r="G40" s="116"/>
      <c r="H40" s="116"/>
      <c r="I40" s="116"/>
    </row>
    <row r="41" spans="1:9" ht="15.75">
      <c r="A41" s="6"/>
      <c r="B41" s="21" t="s">
        <v>28</v>
      </c>
      <c r="C41" s="6" t="s">
        <v>12</v>
      </c>
      <c r="D41" s="20">
        <f>'2016-2015'!H21</f>
        <v>6945.55</v>
      </c>
      <c r="E41" s="22">
        <v>42552</v>
      </c>
      <c r="F41" s="22">
        <v>42735</v>
      </c>
      <c r="G41" s="117"/>
      <c r="H41" s="117"/>
      <c r="I41" s="117"/>
    </row>
    <row r="42" spans="1:9" ht="15.75">
      <c r="A42" s="6"/>
      <c r="B42" s="85" t="s">
        <v>94</v>
      </c>
      <c r="C42" s="6" t="s">
        <v>12</v>
      </c>
      <c r="D42" s="20">
        <f>'2016-2015'!H23</f>
        <v>4230.5</v>
      </c>
      <c r="E42" s="22">
        <v>42552</v>
      </c>
      <c r="F42" s="22">
        <v>42735</v>
      </c>
      <c r="G42" s="32"/>
      <c r="H42" s="32"/>
      <c r="I42" s="32"/>
    </row>
    <row r="43" spans="1:9" ht="15.75">
      <c r="A43" s="6"/>
      <c r="B43" s="19" t="s">
        <v>29</v>
      </c>
      <c r="C43" s="6" t="s">
        <v>12</v>
      </c>
      <c r="D43" s="23"/>
      <c r="E43" s="6"/>
      <c r="F43" s="7"/>
      <c r="G43" s="7"/>
      <c r="H43" s="7"/>
      <c r="I43" s="7"/>
    </row>
    <row r="44" spans="1:9" ht="31.5">
      <c r="A44" s="6"/>
      <c r="B44" s="19" t="s">
        <v>30</v>
      </c>
      <c r="C44" s="6" t="s">
        <v>12</v>
      </c>
      <c r="D44" s="23"/>
      <c r="E44" s="6"/>
      <c r="F44" s="7"/>
      <c r="G44" s="7"/>
      <c r="H44" s="7"/>
      <c r="I44" s="7"/>
    </row>
    <row r="45" spans="1:9" ht="31.5">
      <c r="A45" s="6"/>
      <c r="B45" s="19" t="s">
        <v>31</v>
      </c>
      <c r="C45" s="6" t="s">
        <v>32</v>
      </c>
      <c r="D45" s="23"/>
      <c r="E45" s="6"/>
      <c r="F45" s="7"/>
      <c r="G45" s="7"/>
      <c r="H45" s="7"/>
      <c r="I45" s="7"/>
    </row>
    <row r="46" spans="1:9" s="18" customFormat="1" ht="15.75">
      <c r="A46" s="12"/>
      <c r="B46" s="13" t="s">
        <v>47</v>
      </c>
      <c r="C46" s="14"/>
      <c r="D46" s="24"/>
      <c r="E46" s="15"/>
      <c r="F46" s="16"/>
      <c r="G46" s="16"/>
      <c r="H46" s="16"/>
      <c r="I46" s="17"/>
    </row>
    <row r="47" spans="1:6" ht="15.75">
      <c r="A47" s="6"/>
      <c r="B47" s="19" t="s">
        <v>33</v>
      </c>
      <c r="C47" s="6" t="s">
        <v>12</v>
      </c>
      <c r="D47" s="25"/>
      <c r="F47" s="7"/>
    </row>
    <row r="48" spans="1:9" ht="15.75">
      <c r="A48" s="6"/>
      <c r="B48" s="21" t="s">
        <v>13</v>
      </c>
      <c r="C48" s="6" t="s">
        <v>12</v>
      </c>
      <c r="D48" s="31">
        <f aca="true" t="shared" si="0" ref="D48:D63">D26</f>
        <v>14485.77</v>
      </c>
      <c r="E48" s="22">
        <v>42552</v>
      </c>
      <c r="F48" s="22">
        <v>42735</v>
      </c>
      <c r="G48" s="115" t="str">
        <f>G26</f>
        <v>Приказ № 567-п от 16.12.2015</v>
      </c>
      <c r="H48" s="115" t="str">
        <f>H26</f>
        <v>Региональная энергетическая комиссия
Красноярского
края</v>
      </c>
      <c r="I48" s="115" t="str">
        <f>I26</f>
        <v>Общественно-
политическая газета
Шушенского района
"Ленинская искра"
№ 2 от 14.01.2016</v>
      </c>
    </row>
    <row r="49" spans="1:9" ht="15.75">
      <c r="A49" s="6"/>
      <c r="B49" s="21" t="s">
        <v>14</v>
      </c>
      <c r="C49" s="6" t="s">
        <v>12</v>
      </c>
      <c r="D49" s="31">
        <f t="shared" si="0"/>
        <v>4748.18</v>
      </c>
      <c r="E49" s="22">
        <v>42552</v>
      </c>
      <c r="F49" s="22">
        <v>42735</v>
      </c>
      <c r="G49" s="116"/>
      <c r="H49" s="116"/>
      <c r="I49" s="116"/>
    </row>
    <row r="50" spans="1:9" ht="15.75">
      <c r="A50" s="6"/>
      <c r="B50" s="85" t="s">
        <v>15</v>
      </c>
      <c r="C50" s="6" t="s">
        <v>12</v>
      </c>
      <c r="D50" s="31">
        <f t="shared" si="0"/>
        <v>4252.4</v>
      </c>
      <c r="E50" s="22">
        <v>42552</v>
      </c>
      <c r="F50" s="22">
        <v>42735</v>
      </c>
      <c r="G50" s="116"/>
      <c r="H50" s="116"/>
      <c r="I50" s="116"/>
    </row>
    <row r="51" spans="1:9" ht="15.75">
      <c r="A51" s="6"/>
      <c r="B51" s="21" t="s">
        <v>16</v>
      </c>
      <c r="C51" s="6" t="s">
        <v>12</v>
      </c>
      <c r="D51" s="31">
        <f t="shared" si="0"/>
        <v>7936.32</v>
      </c>
      <c r="E51" s="22">
        <v>42552</v>
      </c>
      <c r="F51" s="22">
        <v>42735</v>
      </c>
      <c r="G51" s="116"/>
      <c r="H51" s="116"/>
      <c r="I51" s="116"/>
    </row>
    <row r="52" spans="1:9" ht="15.75">
      <c r="A52" s="6"/>
      <c r="B52" s="21" t="s">
        <v>17</v>
      </c>
      <c r="C52" s="6" t="s">
        <v>12</v>
      </c>
      <c r="D52" s="31">
        <f t="shared" si="0"/>
        <v>3902.95</v>
      </c>
      <c r="E52" s="22">
        <v>42552</v>
      </c>
      <c r="F52" s="22">
        <v>42735</v>
      </c>
      <c r="G52" s="116"/>
      <c r="H52" s="116"/>
      <c r="I52" s="116"/>
    </row>
    <row r="53" spans="1:9" ht="15.75">
      <c r="A53" s="6"/>
      <c r="B53" s="21" t="s">
        <v>18</v>
      </c>
      <c r="C53" s="6" t="s">
        <v>12</v>
      </c>
      <c r="D53" s="31">
        <f t="shared" si="0"/>
        <v>5205.86</v>
      </c>
      <c r="E53" s="22">
        <v>42552</v>
      </c>
      <c r="F53" s="22">
        <v>42735</v>
      </c>
      <c r="G53" s="116"/>
      <c r="H53" s="116"/>
      <c r="I53" s="116"/>
    </row>
    <row r="54" spans="1:9" ht="15.75">
      <c r="A54" s="6"/>
      <c r="B54" s="21" t="s">
        <v>19</v>
      </c>
      <c r="C54" s="6" t="s">
        <v>12</v>
      </c>
      <c r="D54" s="31">
        <f t="shared" si="0"/>
        <v>3850.79</v>
      </c>
      <c r="E54" s="22">
        <v>42552</v>
      </c>
      <c r="F54" s="22">
        <v>42735</v>
      </c>
      <c r="G54" s="116"/>
      <c r="H54" s="116"/>
      <c r="I54" s="116"/>
    </row>
    <row r="55" spans="1:9" ht="15.75">
      <c r="A55" s="6"/>
      <c r="B55" s="21" t="s">
        <v>20</v>
      </c>
      <c r="C55" s="6" t="s">
        <v>12</v>
      </c>
      <c r="D55" s="31">
        <f t="shared" si="0"/>
        <v>11834.48</v>
      </c>
      <c r="E55" s="22">
        <v>42552</v>
      </c>
      <c r="F55" s="22">
        <v>42735</v>
      </c>
      <c r="G55" s="116"/>
      <c r="H55" s="116"/>
      <c r="I55" s="116"/>
    </row>
    <row r="56" spans="1:9" ht="15.75">
      <c r="A56" s="6"/>
      <c r="B56" s="21" t="s">
        <v>21</v>
      </c>
      <c r="C56" s="6" t="s">
        <v>12</v>
      </c>
      <c r="D56" s="31">
        <f t="shared" si="0"/>
        <v>3051.4</v>
      </c>
      <c r="E56" s="22">
        <v>42552</v>
      </c>
      <c r="F56" s="22">
        <v>42735</v>
      </c>
      <c r="G56" s="116"/>
      <c r="H56" s="116"/>
      <c r="I56" s="116"/>
    </row>
    <row r="57" spans="1:9" ht="15.75">
      <c r="A57" s="6"/>
      <c r="B57" s="21" t="s">
        <v>22</v>
      </c>
      <c r="C57" s="6" t="s">
        <v>12</v>
      </c>
      <c r="D57" s="31">
        <f t="shared" si="0"/>
        <v>9808.58</v>
      </c>
      <c r="E57" s="22">
        <v>42552</v>
      </c>
      <c r="F57" s="22">
        <v>42735</v>
      </c>
      <c r="G57" s="116"/>
      <c r="H57" s="116"/>
      <c r="I57" s="116"/>
    </row>
    <row r="58" spans="1:9" ht="15.75">
      <c r="A58" s="6"/>
      <c r="B58" s="21" t="s">
        <v>23</v>
      </c>
      <c r="C58" s="6" t="s">
        <v>12</v>
      </c>
      <c r="D58" s="31">
        <f t="shared" si="0"/>
        <v>8793.34</v>
      </c>
      <c r="E58" s="22">
        <v>42552</v>
      </c>
      <c r="F58" s="22">
        <v>42735</v>
      </c>
      <c r="G58" s="116"/>
      <c r="H58" s="116"/>
      <c r="I58" s="116"/>
    </row>
    <row r="59" spans="1:9" ht="15.75">
      <c r="A59" s="6"/>
      <c r="B59" s="21" t="s">
        <v>24</v>
      </c>
      <c r="C59" s="6" t="s">
        <v>12</v>
      </c>
      <c r="D59" s="31">
        <f t="shared" si="0"/>
        <v>4503.87</v>
      </c>
      <c r="E59" s="22">
        <v>42552</v>
      </c>
      <c r="F59" s="22">
        <v>42735</v>
      </c>
      <c r="G59" s="116"/>
      <c r="H59" s="116"/>
      <c r="I59" s="116"/>
    </row>
    <row r="60" spans="1:9" ht="15.75">
      <c r="A60" s="6"/>
      <c r="B60" s="21" t="s">
        <v>25</v>
      </c>
      <c r="C60" s="6" t="s">
        <v>12</v>
      </c>
      <c r="D60" s="31">
        <f t="shared" si="0"/>
        <v>3277.92</v>
      </c>
      <c r="E60" s="22">
        <v>42552</v>
      </c>
      <c r="F60" s="22">
        <v>42735</v>
      </c>
      <c r="G60" s="116"/>
      <c r="H60" s="116"/>
      <c r="I60" s="116"/>
    </row>
    <row r="61" spans="1:9" ht="15.75">
      <c r="A61" s="6"/>
      <c r="B61" s="21" t="s">
        <v>26</v>
      </c>
      <c r="C61" s="6" t="s">
        <v>12</v>
      </c>
      <c r="D61" s="31">
        <f t="shared" si="0"/>
        <v>3672.18</v>
      </c>
      <c r="E61" s="22">
        <v>42552</v>
      </c>
      <c r="F61" s="22">
        <v>42735</v>
      </c>
      <c r="G61" s="116"/>
      <c r="H61" s="116"/>
      <c r="I61" s="116"/>
    </row>
    <row r="62" spans="1:9" ht="15.75">
      <c r="A62" s="6"/>
      <c r="B62" s="21" t="s">
        <v>27</v>
      </c>
      <c r="C62" s="6" t="s">
        <v>12</v>
      </c>
      <c r="D62" s="31">
        <f t="shared" si="0"/>
        <v>28392.21</v>
      </c>
      <c r="E62" s="22">
        <v>42552</v>
      </c>
      <c r="F62" s="22">
        <v>42735</v>
      </c>
      <c r="G62" s="116"/>
      <c r="H62" s="116"/>
      <c r="I62" s="116"/>
    </row>
    <row r="63" spans="1:9" ht="15.75">
      <c r="A63" s="6"/>
      <c r="B63" s="21" t="s">
        <v>28</v>
      </c>
      <c r="C63" s="6" t="s">
        <v>12</v>
      </c>
      <c r="D63" s="31">
        <f t="shared" si="0"/>
        <v>6945.55</v>
      </c>
      <c r="E63" s="22">
        <v>42552</v>
      </c>
      <c r="F63" s="22">
        <v>42735</v>
      </c>
      <c r="G63" s="117"/>
      <c r="H63" s="117"/>
      <c r="I63" s="117"/>
    </row>
    <row r="64" spans="1:9" ht="15.75">
      <c r="A64" s="6"/>
      <c r="B64" s="85" t="s">
        <v>94</v>
      </c>
      <c r="C64" s="6" t="s">
        <v>12</v>
      </c>
      <c r="D64" s="31">
        <f>D42</f>
        <v>4230.5</v>
      </c>
      <c r="E64" s="22">
        <v>42552</v>
      </c>
      <c r="F64" s="22">
        <v>42735</v>
      </c>
      <c r="G64" s="32"/>
      <c r="H64" s="32"/>
      <c r="I64" s="32"/>
    </row>
    <row r="65" spans="1:9" ht="15.75">
      <c r="A65" s="6"/>
      <c r="B65" s="19" t="s">
        <v>29</v>
      </c>
      <c r="C65" s="6" t="s">
        <v>12</v>
      </c>
      <c r="D65" s="23"/>
      <c r="E65" s="6"/>
      <c r="F65" s="7"/>
      <c r="G65" s="7"/>
      <c r="H65" s="7"/>
      <c r="I65" s="7"/>
    </row>
    <row r="66" spans="1:9" ht="31.5">
      <c r="A66" s="6"/>
      <c r="B66" s="19" t="s">
        <v>30</v>
      </c>
      <c r="C66" s="6" t="s">
        <v>12</v>
      </c>
      <c r="D66" s="23"/>
      <c r="E66" s="6"/>
      <c r="F66" s="7"/>
      <c r="G66" s="7"/>
      <c r="H66" s="7"/>
      <c r="I66" s="7"/>
    </row>
    <row r="67" spans="1:9" ht="31.5">
      <c r="A67" s="6"/>
      <c r="B67" s="19" t="s">
        <v>31</v>
      </c>
      <c r="C67" s="6" t="s">
        <v>32</v>
      </c>
      <c r="D67" s="23"/>
      <c r="E67" s="6"/>
      <c r="F67" s="7"/>
      <c r="G67" s="7"/>
      <c r="H67" s="7"/>
      <c r="I67" s="7"/>
    </row>
    <row r="68" spans="1:9" s="18" customFormat="1" ht="47.25">
      <c r="A68" s="12">
        <v>2</v>
      </c>
      <c r="B68" s="26" t="s">
        <v>34</v>
      </c>
      <c r="C68" s="12" t="s">
        <v>12</v>
      </c>
      <c r="D68" s="27"/>
      <c r="E68" s="15"/>
      <c r="F68" s="16"/>
      <c r="G68" s="16"/>
      <c r="H68" s="16"/>
      <c r="I68" s="17"/>
    </row>
    <row r="69" spans="1:9" ht="35.25" customHeight="1">
      <c r="A69" s="6"/>
      <c r="B69" s="19" t="s">
        <v>44</v>
      </c>
      <c r="C69" s="6" t="s">
        <v>12</v>
      </c>
      <c r="D69" s="23"/>
      <c r="E69" s="6"/>
      <c r="F69" s="7"/>
      <c r="G69" s="7"/>
      <c r="H69" s="7"/>
      <c r="I69" s="7"/>
    </row>
    <row r="70" spans="1:9" ht="47.25">
      <c r="A70" s="6"/>
      <c r="B70" s="19" t="s">
        <v>43</v>
      </c>
      <c r="C70" s="6" t="s">
        <v>12</v>
      </c>
      <c r="D70" s="23"/>
      <c r="E70" s="6"/>
      <c r="F70" s="7"/>
      <c r="G70" s="7"/>
      <c r="H70" s="7"/>
      <c r="I70" s="7"/>
    </row>
    <row r="71" spans="1:9" ht="47.25">
      <c r="A71" s="6"/>
      <c r="B71" s="19" t="s">
        <v>45</v>
      </c>
      <c r="C71" s="6" t="s">
        <v>12</v>
      </c>
      <c r="D71" s="23"/>
      <c r="E71" s="6"/>
      <c r="F71" s="7"/>
      <c r="G71" s="7"/>
      <c r="H71" s="7"/>
      <c r="I71" s="7"/>
    </row>
    <row r="72" spans="1:9" ht="47.25">
      <c r="A72" s="6">
        <v>3</v>
      </c>
      <c r="B72" s="7" t="s">
        <v>35</v>
      </c>
      <c r="C72" s="6" t="s">
        <v>12</v>
      </c>
      <c r="D72" s="23"/>
      <c r="E72" s="6"/>
      <c r="F72" s="7"/>
      <c r="G72" s="7"/>
      <c r="H72" s="7"/>
      <c r="I72" s="7"/>
    </row>
    <row r="73" spans="1:9" ht="47.25">
      <c r="A73" s="6">
        <v>4</v>
      </c>
      <c r="B73" s="7" t="s">
        <v>36</v>
      </c>
      <c r="C73" s="6" t="s">
        <v>12</v>
      </c>
      <c r="D73" s="23"/>
      <c r="E73" s="6"/>
      <c r="F73" s="7"/>
      <c r="G73" s="7"/>
      <c r="H73" s="7"/>
      <c r="I73" s="7"/>
    </row>
    <row r="74" spans="1:9" ht="47.25">
      <c r="A74" s="6">
        <v>5</v>
      </c>
      <c r="B74" s="7" t="s">
        <v>37</v>
      </c>
      <c r="C74" s="6" t="s">
        <v>38</v>
      </c>
      <c r="D74" s="23"/>
      <c r="E74" s="6"/>
      <c r="F74" s="7"/>
      <c r="G74" s="7"/>
      <c r="H74" s="7"/>
      <c r="I74" s="7"/>
    </row>
    <row r="75" spans="1:9" ht="47.25">
      <c r="A75" s="6">
        <v>6</v>
      </c>
      <c r="B75" s="7" t="s">
        <v>39</v>
      </c>
      <c r="C75" s="6" t="s">
        <v>38</v>
      </c>
      <c r="D75" s="23"/>
      <c r="E75" s="6"/>
      <c r="F75" s="7"/>
      <c r="G75" s="7"/>
      <c r="H75" s="7"/>
      <c r="I75" s="7"/>
    </row>
    <row r="76" spans="1:9" ht="31.5">
      <c r="A76" s="6">
        <v>7</v>
      </c>
      <c r="B76" s="7" t="s">
        <v>40</v>
      </c>
      <c r="C76" s="6" t="s">
        <v>41</v>
      </c>
      <c r="D76" s="23"/>
      <c r="E76" s="6"/>
      <c r="F76" s="7"/>
      <c r="G76" s="7"/>
      <c r="H76" s="7"/>
      <c r="I76" s="7"/>
    </row>
  </sheetData>
  <sheetProtection/>
  <mergeCells count="13">
    <mergeCell ref="G14:G20"/>
    <mergeCell ref="H14:H20"/>
    <mergeCell ref="I14:I20"/>
    <mergeCell ref="A3:I3"/>
    <mergeCell ref="A7:I7"/>
    <mergeCell ref="C6:G6"/>
    <mergeCell ref="A4:I4"/>
    <mergeCell ref="G48:G63"/>
    <mergeCell ref="H48:H63"/>
    <mergeCell ref="I48:I63"/>
    <mergeCell ref="G26:G41"/>
    <mergeCell ref="H26:H41"/>
    <mergeCell ref="I26:I41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2014-03-31T03:42:57Z</cp:lastPrinted>
  <dcterms:created xsi:type="dcterms:W3CDTF">2013-01-31T06:43:48Z</dcterms:created>
  <dcterms:modified xsi:type="dcterms:W3CDTF">2016-01-27T01:41:50Z</dcterms:modified>
  <cp:category/>
  <cp:version/>
  <cp:contentType/>
  <cp:contentStatus/>
</cp:coreProperties>
</file>